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<sst xmlns="http://schemas.openxmlformats.org/spreadsheetml/2006/main" count="174" uniqueCount="135">
  <si>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</si>
  <si>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</si>
  <si>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</si>
  <si>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</si>
  <si>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</si>
  <si>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</si>
  <si>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</si>
  <si>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Other income</t>
  </si>
  <si>
    <t>Gain on disposal of subsidiary</t>
  </si>
  <si>
    <t>Share of results of associates</t>
  </si>
  <si>
    <t>(i ) Profit/(loss) after tax</t>
  </si>
  <si>
    <t>(ii) Less minority interests</t>
  </si>
  <si>
    <t>Net profit/(loss) for the period</t>
  </si>
  <si>
    <t>CONDENSED CONSOLIDATED STATEMENT OF CHANGES IN EQUITY</t>
  </si>
  <si>
    <t>As at 1 January 2003</t>
  </si>
  <si>
    <t>As previously stated</t>
  </si>
  <si>
    <t>Prior year adjustment</t>
  </si>
  <si>
    <t>As at 1 January 2003(restated)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</si>
  <si>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</si>
  <si>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</si>
  <si>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</si>
  <si>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</si>
  <si>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Sinking fund account</t>
  </si>
  <si>
    <t xml:space="preserve"> Associated Companies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</si>
  <si>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</si>
  <si>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</si>
  <si>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</si>
  <si>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</si>
  <si>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</si>
  <si>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</si>
  <si>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</si>
  <si>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Redeemable preference shares</t>
  </si>
  <si>
    <t>Retirement benefits</t>
  </si>
  <si>
    <t>Non-current liabilities</t>
  </si>
  <si>
    <t>CONDENSED CONSOLIDATED CASH FLOW STATEMENT</t>
  </si>
  <si>
    <t>NET INCREASE IN CASH AND CASH EQUIVALENTS</t>
  </si>
  <si>
    <t>CASH AND CASH EQUIVALENTS AT END OF PERIOD</t>
  </si>
  <si>
    <t>Cash and cash equivalents comprise:</t>
  </si>
  <si>
    <t>Total cash and cash equivalents</t>
  </si>
  <si>
    <t xml:space="preserve">Deposits pledged for guarantees and hire purchase facilities granted </t>
  </si>
  <si>
    <t xml:space="preserve">    to certain subsidiaries</t>
  </si>
  <si>
    <t xml:space="preserve">(The Condensed Consolidated Cash Flow Statement should be read in conjunction with the Annual Financial  </t>
  </si>
  <si>
    <t>PERIOD</t>
  </si>
  <si>
    <t xml:space="preserve"> ended 31st December 2003)</t>
  </si>
  <si>
    <t xml:space="preserve"> Report for the year ended 31st December 2003)</t>
  </si>
  <si>
    <t>Operating expenses</t>
  </si>
  <si>
    <t xml:space="preserve">(The Condensed Consolidated Statement of Changes in Equity should be read in conjunction with the </t>
  </si>
  <si>
    <t xml:space="preserve"> Annual Financial Report for the year ended 31st December 2003)</t>
  </si>
  <si>
    <t>CURRENT LIABILITIES</t>
  </si>
  <si>
    <t>CURRENT ASSETS</t>
  </si>
  <si>
    <t>Trade receivables</t>
  </si>
  <si>
    <t>Inventories</t>
  </si>
  <si>
    <t>Short term borrowings</t>
  </si>
  <si>
    <t>Trade payables</t>
  </si>
  <si>
    <t>Other payables</t>
  </si>
  <si>
    <t>Long term borrowings</t>
  </si>
  <si>
    <t>Share capital</t>
  </si>
  <si>
    <t>Share premium</t>
  </si>
  <si>
    <t>Revenue</t>
  </si>
  <si>
    <t>Cost of sales</t>
  </si>
  <si>
    <t>Finance cost</t>
  </si>
  <si>
    <t>Income tax</t>
  </si>
  <si>
    <t>Share Capital</t>
  </si>
  <si>
    <t>Cash and bank balances</t>
  </si>
  <si>
    <t>YEAR</t>
  </si>
  <si>
    <t>PRECEDING</t>
  </si>
  <si>
    <t xml:space="preserve">CORRESPONDING </t>
  </si>
  <si>
    <t>Investment income</t>
  </si>
  <si>
    <t>Tax recoverable</t>
  </si>
  <si>
    <t>Operating profit</t>
  </si>
  <si>
    <t>Total</t>
  </si>
  <si>
    <t>Taxation</t>
  </si>
  <si>
    <t>Bank overdraft</t>
  </si>
  <si>
    <t>Development properties</t>
  </si>
  <si>
    <t>Deferred taxation liabilities</t>
  </si>
  <si>
    <t>As at 1 January 2004</t>
  </si>
  <si>
    <t>Deferred tax asset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</si>
  <si>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</si>
  <si>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</si>
  <si>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</si>
  <si>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</si>
  <si>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</si>
  <si>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</si>
  <si>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</si>
  <si>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</si>
  <si>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</si>
  <si>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</si>
  <si>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</si>
  <si>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Adjustment for non-cash flow:</t>
  </si>
  <si>
    <t>Non -cash items</t>
  </si>
  <si>
    <t>Non-operating items (which are investing/financing)</t>
  </si>
  <si>
    <t>Operating profit before working capital changes</t>
  </si>
  <si>
    <t>Changes in working capital:</t>
  </si>
  <si>
    <t>Other operating expenses paid</t>
  </si>
  <si>
    <t>Investing activities</t>
  </si>
  <si>
    <t>Proceeds from disposal of subsidiary</t>
  </si>
  <si>
    <t>Dividends received</t>
  </si>
  <si>
    <t>Interest received</t>
  </si>
  <si>
    <t>Purchase of property, plant and equipment</t>
  </si>
  <si>
    <t>Other investing activities</t>
  </si>
  <si>
    <t>Financing activities</t>
  </si>
  <si>
    <t>Interest paid</t>
  </si>
  <si>
    <t>Repayment of bank borrowings</t>
  </si>
  <si>
    <t>Other financing activities</t>
  </si>
  <si>
    <t>CASH AND CASH EQUIVALENTS AT BEGINNING OF PERIOD</t>
  </si>
  <si>
    <t>Net profit for the period</t>
  </si>
  <si>
    <t>FOR THE QUARTER ENDED: 30 SEPTEMBER 2004</t>
  </si>
  <si>
    <r>
      <t>Profit</t>
    </r>
    <r>
      <rPr>
        <sz val="8"/>
        <rFont val="Arial"/>
        <family val="2"/>
      </rPr>
      <t xml:space="preserve"> before tax</t>
    </r>
  </si>
  <si>
    <t>Earnings per share (sen)</t>
  </si>
  <si>
    <t>(a) Basic</t>
  </si>
  <si>
    <t>(b) Diluted</t>
  </si>
  <si>
    <t>(The Condensed Consolidated Income Statement should be read in conjunction with the Annual Financial  Report for the year</t>
  </si>
  <si>
    <t>FOR THE QUARTER ENDED 30 SEPTEMBER 2004</t>
  </si>
  <si>
    <t xml:space="preserve">Reserve </t>
  </si>
  <si>
    <t xml:space="preserve">attributable to </t>
  </si>
  <si>
    <t>Capital</t>
  </si>
  <si>
    <t>Retained profit</t>
  </si>
  <si>
    <t>9 months ended 30 September 2004</t>
  </si>
  <si>
    <t>Dividends</t>
  </si>
  <si>
    <t>As at 30 September 2004</t>
  </si>
  <si>
    <t>9 months ended 30 September 2003</t>
  </si>
  <si>
    <t>As at 30 September 2003</t>
  </si>
  <si>
    <t>AS AT 30 SEPTEMBER 2004</t>
  </si>
  <si>
    <t>Net Tangible Assets per share (RM)</t>
  </si>
  <si>
    <t>FOR THE NINE MONTHS ENDED 30 SEPTEMBER 2004</t>
  </si>
  <si>
    <t>Proceeds from disposal of fixed assets</t>
  </si>
  <si>
    <t>Decrease(Increase) in current assets</t>
  </si>
  <si>
    <t>(Decrease)Increase in current liabilities</t>
  </si>
  <si>
    <t>Dividend paid</t>
  </si>
  <si>
    <t>Cash generated from operations</t>
  </si>
  <si>
    <t>Net cash (used in) generated from financing activities</t>
  </si>
  <si>
    <t>Net cash (used in) generated from investing activities</t>
  </si>
  <si>
    <t>Net cash (used in) generated from operating activities</t>
  </si>
  <si>
    <t xml:space="preserve">(The Condensed Consolidated Balance Sheets should be read in conjunction with the   </t>
  </si>
  <si>
    <t>Annual Financial Report for the year ended 31st December 2003)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</si>
</sst>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  <numFmt numFmtId="190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83" fontId="0" fillId="0" borderId="0" xfId="15" applyNumberFormat="1" applyAlignment="1">
      <alignment/>
    </xf>
    <xf numFmtId="183" fontId="0" fillId="0" borderId="2" xfId="15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2" xfId="15" applyNumberFormat="1" applyFill="1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179" fontId="3" fillId="0" borderId="4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41" fontId="3" fillId="0" borderId="0" xfId="15" applyNumberFormat="1" applyFont="1" applyAlignment="1">
      <alignment/>
    </xf>
    <xf numFmtId="179" fontId="3" fillId="0" borderId="8" xfId="15" applyNumberFormat="1" applyFont="1" applyBorder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6" fontId="13" fillId="0" borderId="0" xfId="0" applyNumberFormat="1" applyFont="1" applyFill="1" applyBorder="1" applyAlignment="1">
      <alignment horizontal="right"/>
    </xf>
    <xf numFmtId="183" fontId="4" fillId="0" borderId="0" xfId="15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3" xfId="15" applyNumberFormat="1" applyFont="1" applyFill="1" applyBorder="1" applyAlignment="1">
      <alignment/>
    </xf>
    <xf numFmtId="179" fontId="4" fillId="0" borderId="3" xfId="15" applyNumberFormat="1" applyFont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79" fontId="4" fillId="0" borderId="2" xfId="15" applyNumberFormat="1" applyFont="1" applyBorder="1" applyAlignment="1">
      <alignment/>
    </xf>
    <xf numFmtId="0" fontId="13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79" fontId="4" fillId="0" borderId="0" xfId="15" applyNumberFormat="1" applyFont="1" applyBorder="1" applyAlignment="1">
      <alignment horizontal="center"/>
    </xf>
    <xf numFmtId="179" fontId="4" fillId="0" borderId="2" xfId="15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79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15" applyNumberFormat="1" applyFont="1" applyAlignment="1">
      <alignment horizontal="right"/>
    </xf>
    <xf numFmtId="0" fontId="0" fillId="0" borderId="2" xfId="0" applyBorder="1" applyAlignment="1">
      <alignment/>
    </xf>
    <xf numFmtId="179" fontId="4" fillId="0" borderId="4" xfId="15" applyNumberFormat="1" applyFont="1" applyBorder="1" applyAlignment="1">
      <alignment/>
    </xf>
    <xf numFmtId="0" fontId="0" fillId="0" borderId="0" xfId="0" applyBorder="1" applyAlignment="1">
      <alignment/>
    </xf>
    <xf numFmtId="179" fontId="4" fillId="0" borderId="9" xfId="15" applyNumberFormat="1" applyFont="1" applyFill="1" applyBorder="1" applyAlignment="1">
      <alignment/>
    </xf>
    <xf numFmtId="185" fontId="4" fillId="0" borderId="9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9" xfId="15" applyNumberFormat="1" applyFont="1" applyBorder="1" applyAlignment="1">
      <alignment horizontal="center"/>
    </xf>
    <xf numFmtId="43" fontId="4" fillId="0" borderId="0" xfId="15" applyNumberFormat="1" applyFont="1" applyAlignment="1">
      <alignment horizontal="center"/>
    </xf>
    <xf numFmtId="179" fontId="4" fillId="0" borderId="9" xfId="15" applyNumberFormat="1" applyFont="1" applyBorder="1" applyAlignment="1">
      <alignment horizontal="center"/>
    </xf>
    <xf numFmtId="179" fontId="15" fillId="0" borderId="0" xfId="15" applyNumberFormat="1" applyFont="1" applyAlignment="1">
      <alignment/>
    </xf>
    <xf numFmtId="183" fontId="0" fillId="0" borderId="0" xfId="15" applyNumberFormat="1" applyFill="1" applyBorder="1" applyAlignment="1">
      <alignment/>
    </xf>
    <xf numFmtId="183" fontId="0" fillId="0" borderId="0" xfId="15" applyNumberFormat="1" applyFill="1" applyAlignment="1">
      <alignment/>
    </xf>
    <xf numFmtId="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179" fontId="4" fillId="0" borderId="0" xfId="0" applyNumberFormat="1" applyFont="1" applyBorder="1" applyAlignment="1" applyProtection="1">
      <alignment/>
      <protection hidden="1" locked="0"/>
    </xf>
    <xf numFmtId="180" fontId="13" fillId="0" borderId="0" xfId="0" applyNumberFormat="1" applyFont="1" applyAlignment="1" quotePrefix="1">
      <alignment horizontal="center"/>
    </xf>
    <xf numFmtId="180" fontId="0" fillId="0" borderId="0" xfId="0" applyNumberFormat="1" applyAlignment="1">
      <alignment/>
    </xf>
    <xf numFmtId="180" fontId="2" fillId="0" borderId="0" xfId="0" applyNumberFormat="1" applyFont="1" applyAlignment="1" quotePrefix="1">
      <alignment horizontal="center"/>
    </xf>
    <xf numFmtId="180" fontId="2" fillId="0" borderId="0" xfId="0" applyNumberFormat="1" applyFont="1" applyAlignment="1">
      <alignment/>
    </xf>
    <xf numFmtId="180" fontId="13" fillId="0" borderId="0" xfId="0" applyNumberFormat="1" applyFont="1" applyAlignment="1">
      <alignment horizontal="right"/>
    </xf>
    <xf numFmtId="18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A59" sqref="A1:K59"/>
    </sheetView>
  </sheetViews>
  <sheetFormatPr defaultColWidth="9.140625" defaultRowHeight="12.75"/>
  <cols>
    <col min="1" max="1" width="4.85156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7.57421875" style="0" customWidth="1"/>
    <col min="8" max="8" width="1.28515625" style="0" customWidth="1"/>
    <col min="9" max="9" width="12.421875" style="0" customWidth="1"/>
    <col min="10" max="10" width="0.9921875" style="0" customWidth="1"/>
    <col min="11" max="11" width="17.57421875" style="0" customWidth="1"/>
  </cols>
  <sheetData>
    <row r="1" spans="1:14" ht="15">
      <c r="A1" s="10" t="s">
        <v>81</v>
      </c>
      <c r="B1" s="11"/>
      <c r="C1" s="11"/>
      <c r="D1" s="11"/>
      <c r="E1" s="11"/>
      <c r="F1" s="11"/>
      <c r="G1" s="11"/>
      <c r="H1" s="11"/>
      <c r="I1" s="66"/>
      <c r="J1" s="66"/>
      <c r="L1" s="65"/>
      <c r="M1" s="12"/>
      <c r="N1" s="12"/>
    </row>
    <row r="2" spans="1:12" ht="12.75">
      <c r="A2" s="11" t="s">
        <v>82</v>
      </c>
      <c r="B2" s="11"/>
      <c r="C2" s="11"/>
      <c r="D2" s="11"/>
      <c r="E2" s="11"/>
      <c r="F2" s="11"/>
      <c r="G2" s="67"/>
      <c r="H2" s="11"/>
      <c r="J2" s="11"/>
      <c r="K2" s="11"/>
      <c r="L2" s="11"/>
    </row>
    <row r="3" spans="1:12" ht="12.75">
      <c r="A3" s="11" t="s">
        <v>83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>
      <c r="A5" s="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s="1" t="s">
        <v>106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1" t="s">
        <v>1</v>
      </c>
      <c r="B7" s="11"/>
      <c r="C7" s="11"/>
      <c r="D7" s="11"/>
      <c r="E7" s="11"/>
      <c r="F7" s="11"/>
      <c r="G7" s="65"/>
      <c r="H7" s="65"/>
      <c r="I7" s="65"/>
      <c r="J7" s="65"/>
      <c r="K7" s="65"/>
      <c r="L7" s="11"/>
    </row>
    <row r="8" spans="1:12" ht="5.25" customHeight="1">
      <c r="A8" s="4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.5" customHeight="1">
      <c r="A9" s="6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>
      <c r="A10" s="45"/>
      <c r="B10" s="45"/>
      <c r="C10" s="45"/>
      <c r="D10" s="45"/>
      <c r="E10" s="102" t="s">
        <v>77</v>
      </c>
      <c r="F10" s="102"/>
      <c r="G10" s="102"/>
      <c r="H10" s="69"/>
      <c r="I10" s="102" t="s">
        <v>78</v>
      </c>
      <c r="J10" s="102"/>
      <c r="K10" s="102"/>
      <c r="L10" s="69"/>
    </row>
    <row r="11" spans="1:12" ht="12.75">
      <c r="A11" s="45"/>
      <c r="B11" s="45"/>
      <c r="C11" s="45"/>
      <c r="D11" s="45"/>
      <c r="E11" s="69" t="s">
        <v>3</v>
      </c>
      <c r="F11" s="69"/>
      <c r="G11" s="69" t="s">
        <v>65</v>
      </c>
      <c r="H11" s="69"/>
      <c r="I11" s="69" t="s">
        <v>3</v>
      </c>
      <c r="J11" s="69"/>
      <c r="K11" s="69" t="s">
        <v>65</v>
      </c>
      <c r="L11" s="69"/>
    </row>
    <row r="12" spans="1:12" ht="12.75">
      <c r="A12" s="45"/>
      <c r="B12" s="45"/>
      <c r="C12" s="45"/>
      <c r="D12" s="45"/>
      <c r="E12" s="69" t="s">
        <v>64</v>
      </c>
      <c r="F12" s="69"/>
      <c r="G12" s="70" t="s">
        <v>64</v>
      </c>
      <c r="I12" s="70" t="s">
        <v>64</v>
      </c>
      <c r="J12" s="69"/>
      <c r="K12" s="70" t="s">
        <v>64</v>
      </c>
      <c r="L12" s="69"/>
    </row>
    <row r="13" spans="1:12" ht="12.75">
      <c r="A13" s="45"/>
      <c r="B13" s="45"/>
      <c r="C13" s="45"/>
      <c r="D13" s="45"/>
      <c r="E13" s="70" t="s">
        <v>4</v>
      </c>
      <c r="F13" s="70"/>
      <c r="G13" s="70" t="s">
        <v>66</v>
      </c>
      <c r="I13" s="70" t="s">
        <v>5</v>
      </c>
      <c r="J13" s="70"/>
      <c r="K13" s="70" t="s">
        <v>66</v>
      </c>
      <c r="L13" s="69"/>
    </row>
    <row r="14" spans="1:12" ht="12.75">
      <c r="A14" s="45"/>
      <c r="B14" s="45"/>
      <c r="C14" s="45"/>
      <c r="D14" s="45"/>
      <c r="E14" s="70"/>
      <c r="F14" s="70"/>
      <c r="G14" s="70" t="s">
        <v>4</v>
      </c>
      <c r="I14" s="70"/>
      <c r="J14" s="70"/>
      <c r="K14" s="70" t="s">
        <v>42</v>
      </c>
      <c r="L14" s="69"/>
    </row>
    <row r="15" spans="1:12" ht="12.75">
      <c r="A15" s="11"/>
      <c r="B15" s="11"/>
      <c r="C15" s="11"/>
      <c r="D15" s="11"/>
      <c r="E15" s="96">
        <v>38260</v>
      </c>
      <c r="F15" s="96"/>
      <c r="G15" s="96">
        <v>37894</v>
      </c>
      <c r="H15" s="97"/>
      <c r="I15" s="96">
        <v>38260</v>
      </c>
      <c r="J15" s="96"/>
      <c r="K15" s="96">
        <v>37894</v>
      </c>
      <c r="L15" s="71"/>
    </row>
    <row r="16" spans="1:12" ht="12.75">
      <c r="A16" s="11"/>
      <c r="B16" s="11"/>
      <c r="C16" s="11"/>
      <c r="D16" s="11"/>
      <c r="E16" s="69" t="s">
        <v>6</v>
      </c>
      <c r="F16" s="69"/>
      <c r="G16" s="69" t="s">
        <v>6</v>
      </c>
      <c r="I16" s="69" t="s">
        <v>6</v>
      </c>
      <c r="J16" s="69"/>
      <c r="K16" s="69" t="s">
        <v>6</v>
      </c>
      <c r="L16" s="71"/>
    </row>
    <row r="17" spans="1:12" ht="12.75">
      <c r="A17" s="11"/>
      <c r="B17" s="11"/>
      <c r="C17" s="11"/>
      <c r="D17" s="11"/>
      <c r="E17" s="71"/>
      <c r="F17" s="71"/>
      <c r="I17" s="71"/>
      <c r="J17" s="71"/>
      <c r="K17" s="71"/>
      <c r="L17" s="72"/>
    </row>
    <row r="18" spans="1:12" ht="12.75">
      <c r="A18" s="11"/>
      <c r="B18" s="11"/>
      <c r="C18" s="11"/>
      <c r="D18" s="11"/>
      <c r="E18" s="11"/>
      <c r="F18" s="11"/>
      <c r="G18" s="69"/>
      <c r="I18" s="11"/>
      <c r="J18" s="11"/>
      <c r="K18" s="11"/>
      <c r="L18" s="50"/>
    </row>
    <row r="19" spans="1:12" ht="12.75">
      <c r="A19" s="11"/>
      <c r="B19" s="11" t="s">
        <v>58</v>
      </c>
      <c r="C19" s="11"/>
      <c r="D19" s="11"/>
      <c r="E19" s="53">
        <v>33391</v>
      </c>
      <c r="F19" s="53"/>
      <c r="G19" s="53">
        <v>18975</v>
      </c>
      <c r="H19" s="53"/>
      <c r="I19" s="73">
        <v>96153</v>
      </c>
      <c r="J19" s="53"/>
      <c r="K19" s="73">
        <v>70022</v>
      </c>
      <c r="L19" s="50"/>
    </row>
    <row r="20" spans="1:12" ht="12.75">
      <c r="A20" s="11"/>
      <c r="B20" s="11"/>
      <c r="C20" s="11"/>
      <c r="D20" s="11"/>
      <c r="E20" s="50"/>
      <c r="F20" s="50"/>
      <c r="G20" s="50"/>
      <c r="H20" s="50"/>
      <c r="I20" s="50"/>
      <c r="J20" s="50"/>
      <c r="K20" s="50"/>
      <c r="L20" s="50"/>
    </row>
    <row r="21" spans="1:12" ht="12.75">
      <c r="A21" s="11"/>
      <c r="B21" s="11" t="s">
        <v>59</v>
      </c>
      <c r="C21" s="11"/>
      <c r="D21" s="11"/>
      <c r="E21" s="60">
        <v>-19990</v>
      </c>
      <c r="F21" s="50"/>
      <c r="G21" s="60">
        <v>-6689</v>
      </c>
      <c r="H21" s="50"/>
      <c r="I21" s="74">
        <v>-59086</v>
      </c>
      <c r="J21" s="74"/>
      <c r="K21" s="74">
        <v>-33499</v>
      </c>
      <c r="L21" s="50"/>
    </row>
    <row r="22" spans="1:12" ht="12.75">
      <c r="A22" s="11"/>
      <c r="B22" s="11" t="s">
        <v>0</v>
      </c>
      <c r="C22" s="11"/>
      <c r="D22" s="11"/>
      <c r="E22" s="50">
        <f>SUM(E19:E21)</f>
        <v>13401</v>
      </c>
      <c r="F22" s="50"/>
      <c r="G22" s="50">
        <f>SUM(G19:G21)</f>
        <v>12286</v>
      </c>
      <c r="H22" s="50"/>
      <c r="I22" s="50">
        <f>I19+I21</f>
        <v>37067</v>
      </c>
      <c r="J22" s="50"/>
      <c r="K22" s="50">
        <f>K19+K21</f>
        <v>36523</v>
      </c>
      <c r="L22" s="50"/>
    </row>
    <row r="23" spans="1:12" ht="12.75">
      <c r="A23" s="11"/>
      <c r="B23" s="11"/>
      <c r="C23" s="11"/>
      <c r="D23" s="11"/>
      <c r="E23" s="50"/>
      <c r="F23" s="50"/>
      <c r="G23" s="50"/>
      <c r="H23" s="50"/>
      <c r="I23" s="53"/>
      <c r="J23" s="53"/>
      <c r="K23" s="53"/>
      <c r="L23" s="50"/>
    </row>
    <row r="24" spans="1:12" ht="12.75">
      <c r="A24" s="11"/>
      <c r="B24" s="11" t="s">
        <v>67</v>
      </c>
      <c r="C24" s="11"/>
      <c r="D24" s="11"/>
      <c r="E24" s="48">
        <v>0</v>
      </c>
      <c r="F24" s="48"/>
      <c r="G24" s="48">
        <v>0</v>
      </c>
      <c r="H24" s="48"/>
      <c r="I24" s="75">
        <v>0</v>
      </c>
      <c r="J24" s="48"/>
      <c r="K24" s="76">
        <v>0</v>
      </c>
      <c r="L24" s="50"/>
    </row>
    <row r="25" spans="1:12" ht="12.75">
      <c r="A25" s="11"/>
      <c r="B25" s="11"/>
      <c r="C25" s="11"/>
      <c r="D25" s="11"/>
      <c r="E25" s="50"/>
      <c r="F25" s="50"/>
      <c r="G25" s="50"/>
      <c r="H25" s="50"/>
      <c r="I25" s="50"/>
      <c r="J25" s="50"/>
      <c r="K25" s="50"/>
      <c r="L25" s="50"/>
    </row>
    <row r="26" spans="1:12" ht="12.75">
      <c r="A26" s="77"/>
      <c r="B26" s="11" t="s">
        <v>7</v>
      </c>
      <c r="C26" s="11"/>
      <c r="D26" s="11"/>
      <c r="E26" s="53">
        <v>1011</v>
      </c>
      <c r="F26" s="53"/>
      <c r="G26" s="53">
        <v>942</v>
      </c>
      <c r="H26" s="50"/>
      <c r="I26" s="73">
        <v>2021</v>
      </c>
      <c r="J26" s="53"/>
      <c r="K26" s="73">
        <v>1697</v>
      </c>
      <c r="L26" s="50"/>
    </row>
    <row r="27" spans="1:12" ht="12.75">
      <c r="A27" s="11"/>
      <c r="B27" s="11"/>
      <c r="C27" s="11"/>
      <c r="D27" s="11"/>
      <c r="E27" s="50"/>
      <c r="F27" s="50"/>
      <c r="G27" s="50"/>
      <c r="H27" s="50"/>
      <c r="I27" s="50"/>
      <c r="J27" s="50"/>
      <c r="K27" s="50"/>
      <c r="L27" s="50"/>
    </row>
    <row r="28" spans="1:12" ht="12.75">
      <c r="A28" s="77"/>
      <c r="B28" s="11" t="s">
        <v>45</v>
      </c>
      <c r="C28" s="11"/>
      <c r="D28" s="11"/>
      <c r="E28" s="53">
        <v>-7071</v>
      </c>
      <c r="F28" s="53"/>
      <c r="G28" s="53">
        <v>-5755</v>
      </c>
      <c r="H28" s="53"/>
      <c r="I28" s="73">
        <v>-19282</v>
      </c>
      <c r="J28" s="73"/>
      <c r="K28" s="73">
        <v>-26581</v>
      </c>
      <c r="L28" s="50"/>
    </row>
    <row r="29" spans="1:12" ht="12.75">
      <c r="A29" s="77"/>
      <c r="B29" s="11"/>
      <c r="C29" s="11"/>
      <c r="D29" s="11"/>
      <c r="E29" s="53"/>
      <c r="F29" s="50"/>
      <c r="G29" s="53"/>
      <c r="H29" s="50"/>
      <c r="I29" s="73"/>
      <c r="J29" s="78"/>
      <c r="K29" s="73"/>
      <c r="L29" s="50"/>
    </row>
    <row r="30" spans="1:12" ht="12.75">
      <c r="A30" s="11"/>
      <c r="B30" s="11" t="s">
        <v>8</v>
      </c>
      <c r="C30" s="11"/>
      <c r="D30" s="11"/>
      <c r="E30" s="60">
        <v>0</v>
      </c>
      <c r="F30" s="50"/>
      <c r="G30" s="60">
        <v>0</v>
      </c>
      <c r="H30" s="50"/>
      <c r="I30" s="60">
        <v>0</v>
      </c>
      <c r="J30" s="50"/>
      <c r="K30" s="60">
        <v>3460</v>
      </c>
      <c r="L30" s="50"/>
    </row>
    <row r="31" spans="1:12" ht="12.75">
      <c r="A31" s="77"/>
      <c r="B31" s="11"/>
      <c r="C31" s="11"/>
      <c r="D31" s="11"/>
      <c r="E31" s="50"/>
      <c r="F31" s="50"/>
      <c r="G31" s="50"/>
      <c r="H31" s="50"/>
      <c r="J31" s="50"/>
      <c r="L31" s="50"/>
    </row>
    <row r="32" spans="1:12" ht="12.75">
      <c r="A32" s="11"/>
      <c r="B32" s="11" t="s">
        <v>69</v>
      </c>
      <c r="C32" s="11"/>
      <c r="D32" s="11"/>
      <c r="E32" s="50">
        <f>E22+E26+E28+E30</f>
        <v>7341</v>
      </c>
      <c r="F32" s="50"/>
      <c r="G32" s="50">
        <f>G22+G26+G28+G30</f>
        <v>7473</v>
      </c>
      <c r="H32" s="50"/>
      <c r="I32" s="50">
        <f>SUM(I22:I30)</f>
        <v>19806</v>
      </c>
      <c r="J32" s="50"/>
      <c r="K32" s="50">
        <f>K22+K26+K28+K30</f>
        <v>15099</v>
      </c>
      <c r="L32" s="50"/>
    </row>
    <row r="33" spans="1:12" ht="12.75">
      <c r="A33" s="77"/>
      <c r="B33" s="11"/>
      <c r="C33" s="11"/>
      <c r="D33" s="11"/>
      <c r="E33" s="50"/>
      <c r="F33" s="50"/>
      <c r="G33" s="50"/>
      <c r="H33" s="50"/>
      <c r="I33" s="50"/>
      <c r="J33" s="50"/>
      <c r="K33" s="50"/>
      <c r="L33" s="50"/>
    </row>
    <row r="34" spans="1:12" ht="12.75">
      <c r="A34" s="11"/>
      <c r="B34" s="11" t="s">
        <v>60</v>
      </c>
      <c r="C34" s="11"/>
      <c r="D34" s="11"/>
      <c r="E34" s="50">
        <v>-3841</v>
      </c>
      <c r="F34" s="50"/>
      <c r="G34" s="50">
        <v>-2469</v>
      </c>
      <c r="H34" s="50"/>
      <c r="I34" s="78">
        <v>-11959</v>
      </c>
      <c r="J34" s="50"/>
      <c r="K34" s="78">
        <v>-7518</v>
      </c>
      <c r="L34" s="50"/>
    </row>
    <row r="35" spans="1:12" ht="12.75">
      <c r="A35" s="77"/>
      <c r="B35" s="11"/>
      <c r="C35" s="11"/>
      <c r="D35" s="11"/>
      <c r="E35" s="50"/>
      <c r="F35" s="50"/>
      <c r="G35" s="50"/>
      <c r="H35" s="50"/>
      <c r="I35" s="50"/>
      <c r="J35" s="50"/>
      <c r="K35" s="50"/>
      <c r="L35" s="50"/>
    </row>
    <row r="36" spans="1:12" ht="5.25" customHeight="1">
      <c r="A36" s="77"/>
      <c r="B36" s="11"/>
      <c r="C36" s="11"/>
      <c r="D36" s="11"/>
      <c r="E36" s="50"/>
      <c r="F36" s="50"/>
      <c r="G36" s="50"/>
      <c r="H36" s="50"/>
      <c r="I36" s="50"/>
      <c r="J36" s="50"/>
      <c r="K36" s="50"/>
      <c r="L36" s="50"/>
    </row>
    <row r="37" spans="1:12" ht="12.75">
      <c r="A37" s="77"/>
      <c r="B37" s="11" t="s">
        <v>9</v>
      </c>
      <c r="C37" s="11"/>
      <c r="D37" s="11"/>
      <c r="E37" s="50">
        <v>451</v>
      </c>
      <c r="F37" s="50">
        <v>0</v>
      </c>
      <c r="G37" s="50">
        <v>361</v>
      </c>
      <c r="H37" s="50"/>
      <c r="I37" s="78">
        <v>486</v>
      </c>
      <c r="J37" s="50"/>
      <c r="K37" s="78">
        <v>569</v>
      </c>
      <c r="L37" s="50"/>
    </row>
    <row r="38" spans="2:12" ht="12.75">
      <c r="B38" s="11"/>
      <c r="C38" s="11"/>
      <c r="D38" s="11"/>
      <c r="E38" s="60"/>
      <c r="F38" s="50"/>
      <c r="G38" s="60"/>
      <c r="H38" s="50"/>
      <c r="I38" s="60"/>
      <c r="J38" s="50"/>
      <c r="K38" s="60"/>
      <c r="L38" s="50"/>
    </row>
    <row r="39" spans="2:12" ht="5.25" customHeight="1">
      <c r="B39" s="11"/>
      <c r="C39" s="11"/>
      <c r="D39" s="11"/>
      <c r="E39" s="53"/>
      <c r="F39" s="50"/>
      <c r="G39" s="53"/>
      <c r="H39" s="50"/>
      <c r="I39" s="53"/>
      <c r="J39" s="50"/>
      <c r="K39" s="53"/>
      <c r="L39" s="50"/>
    </row>
    <row r="40" spans="1:12" ht="12.75">
      <c r="A40" s="11"/>
      <c r="B40" s="11" t="s">
        <v>107</v>
      </c>
      <c r="C40" s="11"/>
      <c r="D40" s="11"/>
      <c r="E40" s="50">
        <f>SUM(E32:E38)</f>
        <v>3951</v>
      </c>
      <c r="F40" s="50"/>
      <c r="G40" s="50">
        <f>SUM(G32:G38)</f>
        <v>5365</v>
      </c>
      <c r="H40" s="50"/>
      <c r="I40" s="50">
        <f>SUM(I31:I38)</f>
        <v>8333</v>
      </c>
      <c r="J40" s="50"/>
      <c r="K40" s="50">
        <f>SUM(K31:K38)</f>
        <v>8150</v>
      </c>
      <c r="L40" s="50"/>
    </row>
    <row r="41" spans="1:12" ht="6" customHeight="1">
      <c r="A41" s="79"/>
      <c r="B41" s="11"/>
      <c r="C41" s="11"/>
      <c r="D41" s="11"/>
      <c r="E41" s="50"/>
      <c r="F41" s="50"/>
      <c r="G41" s="50"/>
      <c r="H41" s="50"/>
      <c r="I41" s="50"/>
      <c r="J41" s="50"/>
      <c r="K41" s="50"/>
      <c r="L41" s="50"/>
    </row>
    <row r="42" spans="1:15" ht="12.75">
      <c r="A42" s="71"/>
      <c r="B42" s="11" t="s">
        <v>61</v>
      </c>
      <c r="C42" s="11"/>
      <c r="D42" s="11"/>
      <c r="E42" s="50">
        <v>-1851</v>
      </c>
      <c r="F42" s="50"/>
      <c r="G42" s="50">
        <v>-2218</v>
      </c>
      <c r="H42" s="50"/>
      <c r="I42" s="78">
        <v>-4403</v>
      </c>
      <c r="J42" s="50"/>
      <c r="K42" s="78">
        <v>-5205</v>
      </c>
      <c r="L42" s="80"/>
      <c r="N42" s="11"/>
      <c r="O42" s="11"/>
    </row>
    <row r="43" spans="1:15" ht="12.75">
      <c r="A43" s="11"/>
      <c r="B43" s="11"/>
      <c r="C43" s="11"/>
      <c r="D43" s="11"/>
      <c r="E43" s="81"/>
      <c r="G43" s="81"/>
      <c r="I43" s="81"/>
      <c r="K43" s="81"/>
      <c r="L43" s="80"/>
      <c r="N43" s="11"/>
      <c r="O43" s="11"/>
    </row>
    <row r="44" spans="1:15" ht="12.75">
      <c r="A44" s="71"/>
      <c r="B44" s="11" t="s">
        <v>10</v>
      </c>
      <c r="C44" s="11"/>
      <c r="D44" s="11"/>
      <c r="E44" s="50">
        <f>SUM(E39:E43)</f>
        <v>2100</v>
      </c>
      <c r="F44" s="50"/>
      <c r="G44" s="50">
        <f>SUM(G39:G43)</f>
        <v>3147</v>
      </c>
      <c r="H44" s="50"/>
      <c r="I44" s="50">
        <f>SUM(I39:I43)</f>
        <v>3930</v>
      </c>
      <c r="J44" s="50"/>
      <c r="K44" s="50">
        <f>K40+K42</f>
        <v>2945</v>
      </c>
      <c r="L44" s="11"/>
      <c r="N44" s="11"/>
      <c r="O44" s="11"/>
    </row>
    <row r="45" spans="1:15" ht="12.75">
      <c r="A45" s="71"/>
      <c r="B45" s="11"/>
      <c r="C45" s="11"/>
      <c r="D45" s="11"/>
      <c r="L45" s="11"/>
      <c r="N45" s="11"/>
      <c r="O45" s="11"/>
    </row>
    <row r="46" spans="1:15" ht="12.75">
      <c r="A46" s="71"/>
      <c r="B46" s="11" t="s">
        <v>11</v>
      </c>
      <c r="C46" s="11"/>
      <c r="D46" s="11"/>
      <c r="E46" s="50">
        <v>-678</v>
      </c>
      <c r="F46" s="50"/>
      <c r="G46" s="50">
        <v>-1316</v>
      </c>
      <c r="H46" s="50"/>
      <c r="I46" s="78">
        <v>-1334</v>
      </c>
      <c r="J46" s="50"/>
      <c r="K46" s="78">
        <v>-1822</v>
      </c>
      <c r="L46" s="11"/>
      <c r="N46" s="11"/>
      <c r="O46" s="11"/>
    </row>
    <row r="47" spans="1:15" ht="12.75">
      <c r="A47" s="71"/>
      <c r="B47" s="11"/>
      <c r="C47" s="11"/>
      <c r="D47" s="11"/>
      <c r="E47" s="82"/>
      <c r="F47" s="83"/>
      <c r="G47" s="82"/>
      <c r="H47" s="53"/>
      <c r="I47" s="82"/>
      <c r="J47" s="53"/>
      <c r="K47" s="82"/>
      <c r="L47" s="11"/>
      <c r="N47" s="11"/>
      <c r="O47" s="11"/>
    </row>
    <row r="48" spans="1:15" ht="13.5" thickBot="1">
      <c r="A48" s="71"/>
      <c r="B48" s="11" t="s">
        <v>12</v>
      </c>
      <c r="C48" s="11"/>
      <c r="D48" s="11"/>
      <c r="E48" s="84">
        <f>E44+E46</f>
        <v>1422</v>
      </c>
      <c r="F48" s="50"/>
      <c r="G48" s="84">
        <f>G44+G46</f>
        <v>1831</v>
      </c>
      <c r="H48" s="50"/>
      <c r="I48" s="84">
        <f>I44+I46</f>
        <v>2596</v>
      </c>
      <c r="J48" s="49">
        <f>J44+J46</f>
        <v>0</v>
      </c>
      <c r="K48" s="84">
        <f>K44+K46</f>
        <v>1123</v>
      </c>
      <c r="L48" s="11"/>
      <c r="N48" s="11"/>
      <c r="O48" s="11"/>
    </row>
    <row r="49" spans="1:15" ht="13.5" thickTop="1">
      <c r="A49" s="71"/>
      <c r="B49" s="11"/>
      <c r="C49" s="11"/>
      <c r="D49" s="11"/>
      <c r="L49" s="11"/>
      <c r="N49" s="11"/>
      <c r="O49" s="11"/>
    </row>
    <row r="50" spans="1:15" ht="12.75">
      <c r="A50" s="77"/>
      <c r="B50" s="11" t="s">
        <v>108</v>
      </c>
      <c r="C50" s="11"/>
      <c r="D50" s="11"/>
      <c r="E50" s="50"/>
      <c r="F50" s="50"/>
      <c r="G50" s="50"/>
      <c r="H50" s="50"/>
      <c r="J50" s="50"/>
      <c r="K50" s="50"/>
      <c r="L50" s="11"/>
      <c r="M50" s="50"/>
      <c r="N50" s="11"/>
      <c r="O50" s="11"/>
    </row>
    <row r="51" spans="1:15" ht="12.75">
      <c r="A51" s="71"/>
      <c r="B51" s="11"/>
      <c r="C51" s="11"/>
      <c r="D51" s="11"/>
      <c r="E51" s="50"/>
      <c r="F51" s="50"/>
      <c r="G51" s="50"/>
      <c r="H51" s="50"/>
      <c r="J51" s="50"/>
      <c r="K51" s="50"/>
      <c r="L51" s="11"/>
      <c r="M51" s="50"/>
      <c r="N51" s="11"/>
      <c r="O51" s="11"/>
    </row>
    <row r="52" spans="1:15" ht="13.5" thickBot="1">
      <c r="A52" s="71"/>
      <c r="B52" s="11" t="s">
        <v>109</v>
      </c>
      <c r="C52" s="11"/>
      <c r="D52" s="11"/>
      <c r="E52" s="85">
        <f>E48/100000*100</f>
        <v>1.422</v>
      </c>
      <c r="G52" s="85">
        <f>G48/70000*100</f>
        <v>2.6157142857142857</v>
      </c>
      <c r="H52" s="50"/>
      <c r="I52" s="85">
        <f>I48/100000*100</f>
        <v>2.596</v>
      </c>
      <c r="J52" s="86"/>
      <c r="K52" s="85">
        <f>K48/70000*100</f>
        <v>1.6042857142857143</v>
      </c>
      <c r="L52" s="11"/>
      <c r="M52" s="50"/>
      <c r="N52" s="11"/>
      <c r="O52" s="11"/>
    </row>
    <row r="53" spans="1:15" ht="13.5" thickTop="1">
      <c r="A53" s="71"/>
      <c r="B53" s="11"/>
      <c r="C53" s="11"/>
      <c r="D53" s="11"/>
      <c r="L53" s="11"/>
      <c r="N53" s="11"/>
      <c r="O53" s="11"/>
    </row>
    <row r="54" spans="1:15" ht="13.5" thickBot="1">
      <c r="A54" s="71"/>
      <c r="B54" s="11" t="s">
        <v>110</v>
      </c>
      <c r="C54" s="11"/>
      <c r="D54" s="11"/>
      <c r="E54" s="87">
        <v>0</v>
      </c>
      <c r="F54" s="88"/>
      <c r="G54" s="87">
        <v>0</v>
      </c>
      <c r="H54" s="50"/>
      <c r="I54" s="87">
        <v>0</v>
      </c>
      <c r="J54" s="88"/>
      <c r="K54" s="89">
        <v>0</v>
      </c>
      <c r="L54" s="11"/>
      <c r="N54" s="11"/>
      <c r="O54" s="11"/>
    </row>
    <row r="55" spans="1:15" ht="13.5" thickTop="1">
      <c r="A55" s="71"/>
      <c r="L55" s="11"/>
      <c r="N55" s="11"/>
      <c r="O55" s="11"/>
    </row>
    <row r="56" spans="1:15" ht="12.75">
      <c r="A56" s="79"/>
      <c r="B56" s="11"/>
      <c r="C56" s="11"/>
      <c r="D56" s="11"/>
      <c r="E56" s="50"/>
      <c r="F56" s="50"/>
      <c r="G56" s="50"/>
      <c r="H56" s="50"/>
      <c r="I56" s="50"/>
      <c r="J56" s="50"/>
      <c r="K56" s="50"/>
      <c r="L56" s="11"/>
      <c r="M56" s="11"/>
      <c r="N56" s="11"/>
      <c r="O56" s="11"/>
    </row>
    <row r="57" spans="1:15" ht="12.75">
      <c r="A57" s="64" t="s">
        <v>111</v>
      </c>
      <c r="B57" s="11"/>
      <c r="C57" s="11"/>
      <c r="D57" s="11"/>
      <c r="E57" s="50"/>
      <c r="F57" s="50"/>
      <c r="G57" s="50"/>
      <c r="H57" s="50"/>
      <c r="I57" s="50"/>
      <c r="J57" s="50"/>
      <c r="K57" s="50"/>
      <c r="L57" s="11"/>
      <c r="M57" s="11"/>
      <c r="N57" s="11"/>
      <c r="O57" s="11"/>
    </row>
    <row r="58" spans="1:15" ht="12.75">
      <c r="A58" s="64" t="s">
        <v>43</v>
      </c>
      <c r="B58" s="11"/>
      <c r="C58" s="11"/>
      <c r="D58" s="11"/>
      <c r="E58" s="50"/>
      <c r="F58" s="50"/>
      <c r="G58" s="67"/>
      <c r="H58" s="50"/>
      <c r="I58" s="50"/>
      <c r="J58" s="50"/>
      <c r="K58" s="50"/>
      <c r="L58" s="11"/>
      <c r="M58" s="11"/>
      <c r="N58" s="11"/>
      <c r="O58" s="11"/>
    </row>
    <row r="59" spans="2:15" ht="12.75">
      <c r="B59" s="11"/>
      <c r="C59" s="11"/>
      <c r="D59" s="11"/>
      <c r="E59" s="50"/>
      <c r="F59" s="50"/>
      <c r="G59" s="50"/>
      <c r="H59" s="50"/>
      <c r="I59" s="50"/>
      <c r="J59" s="50"/>
      <c r="K59" s="50"/>
      <c r="L59" s="11"/>
      <c r="M59" s="11"/>
      <c r="N59" s="11"/>
      <c r="O59" s="11"/>
    </row>
    <row r="60" spans="3:15" ht="12.75">
      <c r="C60" s="67"/>
      <c r="D60" s="67"/>
      <c r="E60" s="90"/>
      <c r="F60" s="90"/>
      <c r="G60" s="90"/>
      <c r="H60" s="50"/>
      <c r="I60" s="50"/>
      <c r="J60" s="50"/>
      <c r="K60" s="50"/>
      <c r="L60" s="11"/>
      <c r="M60" s="11"/>
      <c r="N60" s="11"/>
      <c r="O60" s="11"/>
    </row>
    <row r="61" spans="2:15" ht="12.75">
      <c r="B61" s="11"/>
      <c r="C61" s="11"/>
      <c r="D61" s="11"/>
      <c r="E61" s="50"/>
      <c r="F61" s="50"/>
      <c r="G61" s="50"/>
      <c r="H61" s="50"/>
      <c r="I61" s="50"/>
      <c r="J61" s="50"/>
      <c r="K61" s="50"/>
      <c r="L61" s="11"/>
      <c r="M61" s="11"/>
      <c r="N61" s="11"/>
      <c r="O61" s="11"/>
    </row>
    <row r="62" spans="2:15" ht="12.75">
      <c r="B62" s="11"/>
      <c r="C62" s="11"/>
      <c r="D62" s="11"/>
      <c r="E62" s="50"/>
      <c r="F62" s="50"/>
      <c r="G62" s="50"/>
      <c r="H62" s="50"/>
      <c r="I62" s="50"/>
      <c r="J62" s="50"/>
      <c r="K62" s="50"/>
      <c r="L62" s="11"/>
      <c r="M62" s="11"/>
      <c r="N62" s="11"/>
      <c r="O62" s="11"/>
    </row>
    <row r="63" spans="2:15" ht="12.75">
      <c r="B63" s="11"/>
      <c r="C63" s="11"/>
      <c r="D63" s="11"/>
      <c r="E63" s="50"/>
      <c r="F63" s="50"/>
      <c r="G63" s="50"/>
      <c r="H63" s="50"/>
      <c r="I63" s="50"/>
      <c r="J63" s="50"/>
      <c r="K63" s="50"/>
      <c r="L63" s="11"/>
      <c r="M63" s="11"/>
      <c r="N63" s="11"/>
      <c r="O63" s="11"/>
    </row>
    <row r="64" spans="2:15" ht="12.75">
      <c r="B64" s="11"/>
      <c r="C64" s="11"/>
      <c r="D64" s="11"/>
      <c r="E64" s="50"/>
      <c r="F64" s="50"/>
      <c r="G64" s="50"/>
      <c r="H64" s="50"/>
      <c r="I64" s="50"/>
      <c r="J64" s="50"/>
      <c r="K64" s="50"/>
      <c r="L64" s="11"/>
      <c r="M64" s="11"/>
      <c r="N64" s="11"/>
      <c r="O64" s="11"/>
    </row>
    <row r="65" spans="5:12" ht="12.75">
      <c r="E65" s="11"/>
      <c r="F65" s="11"/>
      <c r="G65" s="11"/>
      <c r="H65" s="11"/>
      <c r="I65" s="11"/>
      <c r="J65" s="11"/>
      <c r="K65" s="11"/>
      <c r="L65" s="11"/>
    </row>
    <row r="66" spans="5:11" ht="12.75">
      <c r="E66" s="11"/>
      <c r="F66" s="11"/>
      <c r="G66" s="11"/>
      <c r="H66" s="11"/>
      <c r="I66" s="11"/>
      <c r="J66" s="11"/>
      <c r="K66" s="11"/>
    </row>
    <row r="67" spans="5:11" ht="12.75">
      <c r="E67" s="11"/>
      <c r="F67" s="11"/>
      <c r="G67" s="11"/>
      <c r="H67" s="11"/>
      <c r="I67" s="11"/>
      <c r="J67" s="11"/>
      <c r="K67" s="11"/>
    </row>
  </sheetData>
  <mergeCells count="2">
    <mergeCell ref="E10:G10"/>
    <mergeCell ref="I10:K10"/>
  </mergeCells>
  <printOptions/>
  <pageMargins left="0.43" right="0.55" top="0.69" bottom="0.34" header="0.31" footer="0.3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9" sqref="A19"/>
    </sheetView>
  </sheetViews>
  <sheetFormatPr defaultColWidth="9.140625" defaultRowHeight="12.75"/>
  <cols>
    <col min="1" max="1" width="33.57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0" t="s">
        <v>81</v>
      </c>
      <c r="M1" s="12"/>
    </row>
    <row r="2" ht="12.75">
      <c r="A2" s="11" t="s">
        <v>82</v>
      </c>
    </row>
    <row r="3" ht="12.75">
      <c r="A3" s="11" t="s">
        <v>83</v>
      </c>
    </row>
    <row r="4" ht="12.75">
      <c r="A4" s="11"/>
    </row>
    <row r="5" ht="12.75">
      <c r="A5" s="1" t="s">
        <v>13</v>
      </c>
    </row>
    <row r="6" ht="12.75">
      <c r="A6" s="1" t="s">
        <v>112</v>
      </c>
    </row>
    <row r="7" ht="12.75">
      <c r="A7" s="11" t="s">
        <v>1</v>
      </c>
    </row>
    <row r="8" ht="12.75">
      <c r="A8" s="11"/>
    </row>
    <row r="9" spans="3:10" ht="12.75">
      <c r="C9" s="22"/>
      <c r="D9" s="22"/>
      <c r="E9" s="22" t="s">
        <v>113</v>
      </c>
      <c r="F9" s="22"/>
      <c r="G9" s="22"/>
      <c r="H9" s="22"/>
      <c r="I9" s="22"/>
      <c r="J9" s="22"/>
    </row>
    <row r="10" spans="3:10" ht="12.75">
      <c r="C10" s="22"/>
      <c r="D10" s="22"/>
      <c r="E10" s="22" t="s">
        <v>114</v>
      </c>
      <c r="F10" s="22"/>
      <c r="G10" s="22"/>
      <c r="H10" s="22"/>
      <c r="I10" s="22"/>
      <c r="J10" s="22"/>
    </row>
    <row r="11" spans="3:10" ht="12.75">
      <c r="C11" s="22" t="s">
        <v>62</v>
      </c>
      <c r="D11" s="22"/>
      <c r="E11" s="22" t="s">
        <v>115</v>
      </c>
      <c r="F11" s="22"/>
      <c r="G11" s="22"/>
      <c r="H11" s="22" t="s">
        <v>116</v>
      </c>
      <c r="I11" s="22"/>
      <c r="J11" s="22" t="s">
        <v>70</v>
      </c>
    </row>
    <row r="12" spans="3:10" ht="12.75"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3" t="s">
        <v>117</v>
      </c>
      <c r="C13" s="22" t="s">
        <v>85</v>
      </c>
      <c r="D13" s="22"/>
      <c r="E13" s="22" t="s">
        <v>85</v>
      </c>
      <c r="F13" s="22"/>
      <c r="G13" s="22"/>
      <c r="H13" s="22" t="s">
        <v>85</v>
      </c>
      <c r="I13" s="22"/>
      <c r="J13" s="22" t="s">
        <v>85</v>
      </c>
    </row>
    <row r="16" spans="1:11" ht="12.75">
      <c r="A16" t="s">
        <v>75</v>
      </c>
      <c r="C16" s="91">
        <v>100000</v>
      </c>
      <c r="D16" s="91"/>
      <c r="E16" s="91">
        <v>172770</v>
      </c>
      <c r="F16" s="91"/>
      <c r="G16" s="91"/>
      <c r="H16" s="91">
        <v>65053</v>
      </c>
      <c r="I16" s="91"/>
      <c r="J16" s="91">
        <f>SUM(C16:I16)</f>
        <v>337823</v>
      </c>
      <c r="K16" s="14"/>
    </row>
    <row r="17" spans="3:10" ht="12.75">
      <c r="C17" s="92"/>
      <c r="D17" s="92"/>
      <c r="E17" s="92"/>
      <c r="F17" s="92"/>
      <c r="G17" s="92"/>
      <c r="H17" s="92"/>
      <c r="I17" s="92"/>
      <c r="J17" s="92"/>
    </row>
    <row r="18" spans="1:10" ht="12.75">
      <c r="A18" t="s">
        <v>105</v>
      </c>
      <c r="C18" s="92">
        <v>0</v>
      </c>
      <c r="D18" s="92"/>
      <c r="E18" s="92">
        <v>0</v>
      </c>
      <c r="F18" s="92"/>
      <c r="G18" s="92"/>
      <c r="H18" s="92">
        <v>2596</v>
      </c>
      <c r="I18" s="92"/>
      <c r="J18" s="92">
        <f>SUM(C18:I18)</f>
        <v>2596</v>
      </c>
    </row>
    <row r="19" spans="3:10" ht="12.75">
      <c r="C19" s="24"/>
      <c r="D19" s="24"/>
      <c r="E19" s="24"/>
      <c r="F19" s="24"/>
      <c r="G19" s="24"/>
      <c r="H19" s="24"/>
      <c r="I19" s="24"/>
      <c r="J19" s="24"/>
    </row>
    <row r="20" spans="1:10" ht="12.75">
      <c r="A20" t="s">
        <v>118</v>
      </c>
      <c r="C20" s="24">
        <v>0</v>
      </c>
      <c r="D20" s="24"/>
      <c r="E20" s="24">
        <v>0</v>
      </c>
      <c r="F20" s="24"/>
      <c r="G20" s="24"/>
      <c r="H20" s="24">
        <v>-1440</v>
      </c>
      <c r="I20" s="24"/>
      <c r="J20" s="92">
        <f>SUM(C20:I20)</f>
        <v>-1440</v>
      </c>
    </row>
    <row r="21" spans="3:10" ht="12.75">
      <c r="C21" s="24"/>
      <c r="D21" s="24"/>
      <c r="E21" s="24"/>
      <c r="F21" s="24"/>
      <c r="G21" s="24"/>
      <c r="H21" s="24"/>
      <c r="I21" s="24"/>
      <c r="J21" s="24"/>
    </row>
    <row r="22" spans="1:10" ht="13.5" thickBot="1">
      <c r="A22" t="s">
        <v>119</v>
      </c>
      <c r="C22" s="26">
        <f>SUM(C16:C20)</f>
        <v>100000</v>
      </c>
      <c r="E22" s="26">
        <f>SUM(E16:E20)</f>
        <v>172770</v>
      </c>
      <c r="H22" s="26">
        <f>SUM(H16:H20)</f>
        <v>66209</v>
      </c>
      <c r="J22" s="26">
        <f>SUM(J16:J20)</f>
        <v>338979</v>
      </c>
    </row>
    <row r="23" ht="13.5" thickTop="1">
      <c r="H23" s="93"/>
    </row>
    <row r="24" ht="12.75">
      <c r="H24" s="75"/>
    </row>
    <row r="25" spans="3:10" ht="12.75">
      <c r="C25" s="22"/>
      <c r="D25" s="22"/>
      <c r="E25" s="22" t="s">
        <v>113</v>
      </c>
      <c r="F25" s="22"/>
      <c r="G25" s="22"/>
      <c r="H25" s="22"/>
      <c r="I25" s="22"/>
      <c r="J25" s="22"/>
    </row>
    <row r="26" spans="3:10" ht="12.75">
      <c r="C26" s="22"/>
      <c r="D26" s="22"/>
      <c r="E26" s="22" t="s">
        <v>114</v>
      </c>
      <c r="F26" s="22"/>
      <c r="G26" s="22"/>
      <c r="H26" s="22"/>
      <c r="I26" s="22"/>
      <c r="J26" s="22"/>
    </row>
    <row r="27" spans="3:10" ht="12.75">
      <c r="C27" s="22" t="s">
        <v>62</v>
      </c>
      <c r="D27" s="22"/>
      <c r="E27" s="22" t="s">
        <v>115</v>
      </c>
      <c r="F27" s="22"/>
      <c r="G27" s="22"/>
      <c r="H27" s="22" t="s">
        <v>116</v>
      </c>
      <c r="I27" s="22"/>
      <c r="J27" s="22" t="s">
        <v>70</v>
      </c>
    </row>
    <row r="28" spans="3:10" ht="12.75"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3" t="s">
        <v>120</v>
      </c>
      <c r="C29" s="22" t="s">
        <v>85</v>
      </c>
      <c r="D29" s="22"/>
      <c r="E29" s="22" t="s">
        <v>85</v>
      </c>
      <c r="F29" s="22"/>
      <c r="G29" s="22"/>
      <c r="H29" s="22" t="s">
        <v>85</v>
      </c>
      <c r="I29" s="22"/>
      <c r="J29" s="22" t="s">
        <v>85</v>
      </c>
    </row>
    <row r="31" ht="12.75">
      <c r="A31" t="s">
        <v>14</v>
      </c>
    </row>
    <row r="32" spans="1:10" ht="12.75">
      <c r="A32" t="s">
        <v>15</v>
      </c>
      <c r="C32" s="24">
        <v>70000</v>
      </c>
      <c r="D32" s="24"/>
      <c r="E32" s="24">
        <v>190497</v>
      </c>
      <c r="F32" s="24"/>
      <c r="G32" s="24"/>
      <c r="H32" s="24">
        <v>62910</v>
      </c>
      <c r="I32" s="24"/>
      <c r="J32" s="24">
        <f>SUM(C32:H32)</f>
        <v>323407</v>
      </c>
    </row>
    <row r="33" spans="1:10" ht="12.75">
      <c r="A33" t="s">
        <v>16</v>
      </c>
      <c r="C33" s="25">
        <v>0</v>
      </c>
      <c r="D33" s="24"/>
      <c r="E33" s="25">
        <v>0</v>
      </c>
      <c r="F33" s="24"/>
      <c r="G33" s="24"/>
      <c r="H33" s="27">
        <v>-400</v>
      </c>
      <c r="I33" s="24"/>
      <c r="J33" s="25">
        <f>SUM(C33:H33)</f>
        <v>-400</v>
      </c>
    </row>
    <row r="34" spans="1:10" ht="12.75">
      <c r="A34" t="s">
        <v>17</v>
      </c>
      <c r="C34" s="24">
        <f>SUM(C32:C33)</f>
        <v>70000</v>
      </c>
      <c r="D34" s="24"/>
      <c r="E34" s="24">
        <f>SUM(E32:E33)</f>
        <v>190497</v>
      </c>
      <c r="F34" s="24"/>
      <c r="G34" s="24"/>
      <c r="H34" s="24">
        <f>SUM(H32:H33)</f>
        <v>62510</v>
      </c>
      <c r="I34" s="24"/>
      <c r="J34" s="24">
        <f>SUM(J32:J33)</f>
        <v>323007</v>
      </c>
    </row>
    <row r="35" spans="3:10" ht="12.75">
      <c r="C35" s="24"/>
      <c r="D35" s="24"/>
      <c r="E35" s="24"/>
      <c r="F35" s="24"/>
      <c r="G35" s="24"/>
      <c r="H35" s="24"/>
      <c r="I35" s="24"/>
      <c r="J35" s="24"/>
    </row>
    <row r="36" spans="1:10" ht="12.75">
      <c r="A36" t="s">
        <v>105</v>
      </c>
      <c r="C36" s="24">
        <v>0</v>
      </c>
      <c r="D36" s="24"/>
      <c r="E36" s="24">
        <v>0</v>
      </c>
      <c r="F36" s="24"/>
      <c r="G36" s="24"/>
      <c r="H36" s="24">
        <v>1123</v>
      </c>
      <c r="I36" s="24"/>
      <c r="J36" s="24">
        <f>SUM(C36:I36)</f>
        <v>1123</v>
      </c>
    </row>
    <row r="37" spans="3:10" ht="12.75">
      <c r="C37" s="24"/>
      <c r="D37" s="24"/>
      <c r="E37" s="24"/>
      <c r="F37" s="24"/>
      <c r="G37" s="24"/>
      <c r="H37" s="24"/>
      <c r="I37" s="24"/>
      <c r="J37" s="24"/>
    </row>
    <row r="38" spans="1:10" ht="12.75">
      <c r="A38" t="s">
        <v>118</v>
      </c>
      <c r="C38" s="24">
        <v>0</v>
      </c>
      <c r="D38" s="24"/>
      <c r="E38" s="24">
        <v>0</v>
      </c>
      <c r="F38" s="24"/>
      <c r="G38" s="24"/>
      <c r="H38" s="24">
        <v>-1008</v>
      </c>
      <c r="I38" s="24"/>
      <c r="J38" s="24">
        <f>SUM(C38:I38)</f>
        <v>-1008</v>
      </c>
    </row>
    <row r="39" spans="3:10" ht="12.75">
      <c r="C39" s="24"/>
      <c r="D39" s="24"/>
      <c r="E39" s="24"/>
      <c r="F39" s="24"/>
      <c r="G39" s="24"/>
      <c r="H39" s="24"/>
      <c r="I39" s="24"/>
      <c r="J39" s="24"/>
    </row>
    <row r="40" spans="1:10" ht="13.5" thickBot="1">
      <c r="A40" t="s">
        <v>121</v>
      </c>
      <c r="C40" s="15">
        <f>SUM(C34:C39)</f>
        <v>70000</v>
      </c>
      <c r="D40" s="13"/>
      <c r="E40" s="15">
        <f>SUM(E34:E39)</f>
        <v>190497</v>
      </c>
      <c r="F40" s="13"/>
      <c r="G40" s="13"/>
      <c r="H40" s="15">
        <f>SUM(H34:H39)</f>
        <v>62625</v>
      </c>
      <c r="I40" s="13"/>
      <c r="J40" s="15">
        <f>SUM(J34:J39)</f>
        <v>323122</v>
      </c>
    </row>
    <row r="41" ht="13.5" thickTop="1"/>
    <row r="46" ht="12.75">
      <c r="A46" t="s">
        <v>46</v>
      </c>
    </row>
    <row r="47" ht="12.75">
      <c r="A47" t="s">
        <v>47</v>
      </c>
    </row>
    <row r="71" ht="12.75" hidden="1"/>
  </sheetData>
  <printOptions/>
  <pageMargins left="0.75" right="0.57" top="0.49" bottom="0.4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65" sqref="A1:I65"/>
    </sheetView>
  </sheetViews>
  <sheetFormatPr defaultColWidth="9.140625" defaultRowHeight="12.75"/>
  <cols>
    <col min="1" max="1" width="4.281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2.28125" style="3" customWidth="1"/>
    <col min="12" max="16384" width="9.140625" style="3" customWidth="1"/>
  </cols>
  <sheetData>
    <row r="1" spans="1:12" ht="12">
      <c r="A1" s="2" t="s">
        <v>81</v>
      </c>
      <c r="G1" s="33"/>
      <c r="I1" s="34"/>
      <c r="L1" s="16"/>
    </row>
    <row r="2" spans="1:7" ht="12">
      <c r="A2" s="3" t="s">
        <v>82</v>
      </c>
      <c r="G2" s="21"/>
    </row>
    <row r="3" spans="1:10" ht="12">
      <c r="A3" s="3" t="s">
        <v>83</v>
      </c>
      <c r="J3" s="9"/>
    </row>
    <row r="4" ht="12">
      <c r="J4" s="9"/>
    </row>
    <row r="5" ht="12">
      <c r="A5" s="2" t="s">
        <v>18</v>
      </c>
    </row>
    <row r="6" ht="12">
      <c r="A6" s="2" t="s">
        <v>122</v>
      </c>
    </row>
    <row r="7" ht="12">
      <c r="A7" s="3" t="s">
        <v>1</v>
      </c>
    </row>
    <row r="8" spans="6:12" ht="14.25" customHeight="1">
      <c r="F8" s="103"/>
      <c r="G8" s="103"/>
      <c r="H8" s="103"/>
      <c r="J8" s="103"/>
      <c r="K8" s="103"/>
      <c r="L8" s="103"/>
    </row>
    <row r="9" spans="6:12" ht="12">
      <c r="F9" s="7" t="s">
        <v>84</v>
      </c>
      <c r="G9" s="2"/>
      <c r="H9" s="7" t="s">
        <v>84</v>
      </c>
      <c r="J9" s="28"/>
      <c r="L9" s="28"/>
    </row>
    <row r="10" spans="6:12" ht="12">
      <c r="F10" s="98">
        <v>38260</v>
      </c>
      <c r="G10" s="99"/>
      <c r="H10" s="98">
        <v>37986</v>
      </c>
      <c r="J10" s="29"/>
      <c r="L10" s="29"/>
    </row>
    <row r="11" spans="6:12" ht="12">
      <c r="F11" s="30" t="s">
        <v>85</v>
      </c>
      <c r="G11" s="2"/>
      <c r="H11" s="30" t="s">
        <v>85</v>
      </c>
      <c r="J11" s="28"/>
      <c r="L11" s="28"/>
    </row>
    <row r="12" spans="6:12" ht="12">
      <c r="F12" s="30"/>
      <c r="G12" s="2"/>
      <c r="H12" s="30"/>
      <c r="J12" s="28"/>
      <c r="L12" s="28"/>
    </row>
    <row r="13" spans="1:12" ht="11.25" customHeight="1">
      <c r="A13" s="3" t="s">
        <v>19</v>
      </c>
      <c r="F13" s="7"/>
      <c r="G13" s="2"/>
      <c r="H13" s="7"/>
      <c r="J13" s="28"/>
      <c r="L13" s="28"/>
    </row>
    <row r="14" spans="2:12" ht="12">
      <c r="B14" s="3" t="s">
        <v>20</v>
      </c>
      <c r="F14" s="6">
        <v>91076</v>
      </c>
      <c r="G14" s="6"/>
      <c r="H14" s="6">
        <v>91631</v>
      </c>
      <c r="I14" s="20"/>
      <c r="J14" s="28"/>
      <c r="L14" s="28"/>
    </row>
    <row r="15" spans="2:12" ht="12">
      <c r="B15" s="3" t="s">
        <v>21</v>
      </c>
      <c r="F15" s="6">
        <v>26061</v>
      </c>
      <c r="G15" s="6"/>
      <c r="H15" s="6">
        <v>27650</v>
      </c>
      <c r="I15" s="20"/>
      <c r="J15" s="28"/>
      <c r="L15" s="28"/>
    </row>
    <row r="16" spans="2:12" ht="12">
      <c r="B16" s="3" t="s">
        <v>22</v>
      </c>
      <c r="F16" s="6">
        <v>9151</v>
      </c>
      <c r="H16" s="6">
        <v>1714</v>
      </c>
      <c r="I16" s="20"/>
      <c r="J16" s="28"/>
      <c r="L16" s="28"/>
    </row>
    <row r="17" spans="2:12" ht="12">
      <c r="B17" s="3" t="s">
        <v>23</v>
      </c>
      <c r="F17" s="6">
        <v>23341</v>
      </c>
      <c r="G17" s="6"/>
      <c r="H17" s="6">
        <v>23044</v>
      </c>
      <c r="J17" s="28"/>
      <c r="L17" s="28"/>
    </row>
    <row r="18" spans="2:12" ht="12">
      <c r="B18" s="3" t="s">
        <v>24</v>
      </c>
      <c r="F18" s="6">
        <v>137292</v>
      </c>
      <c r="G18" s="6"/>
      <c r="H18" s="6">
        <v>138824</v>
      </c>
      <c r="J18" s="31"/>
      <c r="L18" s="28"/>
    </row>
    <row r="19" spans="2:12" ht="12">
      <c r="B19" s="3" t="s">
        <v>25</v>
      </c>
      <c r="F19" s="6">
        <v>4623</v>
      </c>
      <c r="H19" s="6">
        <v>4623</v>
      </c>
      <c r="I19" s="6"/>
      <c r="J19" s="31"/>
      <c r="L19" s="28"/>
    </row>
    <row r="20" spans="2:12" ht="12">
      <c r="B20" s="3" t="s">
        <v>76</v>
      </c>
      <c r="F20" s="6">
        <v>0</v>
      </c>
      <c r="H20" s="6">
        <v>840</v>
      </c>
      <c r="I20" s="6"/>
      <c r="J20" s="31"/>
      <c r="L20" s="28"/>
    </row>
    <row r="21" spans="6:12" ht="12">
      <c r="F21" s="18">
        <f>SUM(F14:F20)</f>
        <v>291544</v>
      </c>
      <c r="G21" s="6"/>
      <c r="H21" s="18">
        <f>SUM(H14:H20)</f>
        <v>288326</v>
      </c>
      <c r="J21" s="31"/>
      <c r="L21" s="28"/>
    </row>
    <row r="22" spans="6:12" ht="12">
      <c r="F22" s="32"/>
      <c r="G22" s="19"/>
      <c r="H22" s="32"/>
      <c r="J22" s="31"/>
      <c r="L22" s="28"/>
    </row>
    <row r="23" spans="1:12" ht="12">
      <c r="A23" s="3" t="s">
        <v>49</v>
      </c>
      <c r="F23" s="19"/>
      <c r="G23" s="6"/>
      <c r="H23" s="19"/>
      <c r="J23" s="31"/>
      <c r="L23" s="28"/>
    </row>
    <row r="24" spans="2:12" ht="12">
      <c r="B24" s="3" t="s">
        <v>51</v>
      </c>
      <c r="F24" s="35">
        <v>1933</v>
      </c>
      <c r="G24" s="19"/>
      <c r="H24" s="35">
        <v>477</v>
      </c>
      <c r="J24" s="31"/>
      <c r="L24" s="28"/>
    </row>
    <row r="25" spans="2:12" ht="12">
      <c r="B25" s="3" t="s">
        <v>50</v>
      </c>
      <c r="F25" s="36">
        <v>90383</v>
      </c>
      <c r="G25" s="19"/>
      <c r="H25" s="36">
        <v>78813</v>
      </c>
      <c r="J25" s="31"/>
      <c r="L25" s="28"/>
    </row>
    <row r="26" spans="2:12" ht="12">
      <c r="B26" s="3" t="s">
        <v>26</v>
      </c>
      <c r="F26" s="36">
        <v>122536</v>
      </c>
      <c r="G26" s="19"/>
      <c r="H26" s="36">
        <v>126472</v>
      </c>
      <c r="J26" s="31"/>
      <c r="L26" s="28"/>
    </row>
    <row r="27" spans="2:12" ht="12">
      <c r="B27" s="3" t="s">
        <v>73</v>
      </c>
      <c r="F27" s="36">
        <v>105401</v>
      </c>
      <c r="G27" s="19"/>
      <c r="H27" s="36">
        <v>114215</v>
      </c>
      <c r="J27" s="31"/>
      <c r="L27" s="28"/>
    </row>
    <row r="28" spans="2:12" ht="12">
      <c r="B28" s="3" t="s">
        <v>63</v>
      </c>
      <c r="F28" s="36">
        <v>41541</v>
      </c>
      <c r="G28" s="19"/>
      <c r="H28" s="36">
        <v>33861</v>
      </c>
      <c r="J28" s="28"/>
      <c r="L28" s="28"/>
    </row>
    <row r="29" spans="2:12" ht="12">
      <c r="B29" s="3" t="s">
        <v>68</v>
      </c>
      <c r="F29" s="36">
        <v>82</v>
      </c>
      <c r="G29" s="19"/>
      <c r="H29" s="36">
        <v>108</v>
      </c>
      <c r="J29" s="28"/>
      <c r="L29" s="28"/>
    </row>
    <row r="30" spans="6:12" ht="12">
      <c r="F30" s="37">
        <f>SUM(F24:F29)</f>
        <v>361876</v>
      </c>
      <c r="H30" s="37">
        <f>SUM(H24:H29)</f>
        <v>353946</v>
      </c>
      <c r="J30" s="28"/>
      <c r="L30" s="28"/>
    </row>
    <row r="31" spans="10:12" ht="6" customHeight="1">
      <c r="J31" s="28"/>
      <c r="L31" s="28"/>
    </row>
    <row r="32" spans="1:8" ht="12">
      <c r="A32" s="3" t="s">
        <v>48</v>
      </c>
      <c r="F32" s="17"/>
      <c r="G32" s="6"/>
      <c r="H32" s="17"/>
    </row>
    <row r="33" spans="2:8" ht="12">
      <c r="B33" s="3" t="s">
        <v>53</v>
      </c>
      <c r="F33" s="36">
        <v>5488</v>
      </c>
      <c r="G33" s="6"/>
      <c r="H33" s="36">
        <v>4733</v>
      </c>
    </row>
    <row r="34" spans="2:8" ht="12">
      <c r="B34" s="3" t="s">
        <v>54</v>
      </c>
      <c r="F34" s="36">
        <v>59855</v>
      </c>
      <c r="G34" s="6"/>
      <c r="H34" s="36">
        <v>56378</v>
      </c>
    </row>
    <row r="35" spans="1:12" ht="12">
      <c r="A35" s="3" t="s">
        <v>86</v>
      </c>
      <c r="B35" s="3" t="s">
        <v>52</v>
      </c>
      <c r="F35" s="36">
        <v>96178</v>
      </c>
      <c r="G35" s="6"/>
      <c r="H35" s="36">
        <v>92361</v>
      </c>
      <c r="I35" s="6"/>
      <c r="J35" s="6"/>
      <c r="K35" s="6"/>
      <c r="L35" s="6"/>
    </row>
    <row r="36" spans="2:12" ht="12">
      <c r="B36" s="3" t="s">
        <v>71</v>
      </c>
      <c r="F36" s="36">
        <v>6590</v>
      </c>
      <c r="G36" s="6"/>
      <c r="H36" s="36">
        <v>7049</v>
      </c>
      <c r="I36" s="6"/>
      <c r="J36" s="6"/>
      <c r="K36" s="6"/>
      <c r="L36" s="6"/>
    </row>
    <row r="37" spans="6:12" ht="12">
      <c r="F37" s="38">
        <f>SUM(F33:F36)</f>
        <v>168111</v>
      </c>
      <c r="G37" s="6"/>
      <c r="H37" s="38">
        <f>SUM(H33:H36)</f>
        <v>160521</v>
      </c>
      <c r="I37" s="6"/>
      <c r="J37" s="6"/>
      <c r="K37" s="6"/>
      <c r="L37" s="6"/>
    </row>
    <row r="38" spans="6:12" ht="5.25" customHeight="1">
      <c r="F38" s="19"/>
      <c r="G38" s="6"/>
      <c r="H38" s="6"/>
      <c r="I38" s="6"/>
      <c r="J38" s="6"/>
      <c r="K38" s="6"/>
      <c r="L38" s="6"/>
    </row>
    <row r="39" spans="1:12" ht="12">
      <c r="A39" s="3" t="s">
        <v>27</v>
      </c>
      <c r="F39" s="6">
        <f>F30-F37</f>
        <v>193765</v>
      </c>
      <c r="G39" s="6"/>
      <c r="H39" s="6">
        <f>H30-H37</f>
        <v>193425</v>
      </c>
      <c r="I39" s="6"/>
      <c r="J39" s="6"/>
      <c r="K39" s="6"/>
      <c r="L39" s="6"/>
    </row>
    <row r="40" spans="9:12" ht="12">
      <c r="I40" s="6"/>
      <c r="J40" s="6"/>
      <c r="K40" s="6"/>
      <c r="L40" s="6"/>
    </row>
    <row r="41" spans="6:12" ht="12.75" thickBot="1">
      <c r="F41" s="39">
        <f>F21+F39</f>
        <v>485309</v>
      </c>
      <c r="G41" s="40"/>
      <c r="H41" s="39">
        <f>H21+H39</f>
        <v>481751</v>
      </c>
      <c r="I41" s="6"/>
      <c r="J41" s="19"/>
      <c r="K41" s="19"/>
      <c r="L41" s="19"/>
    </row>
    <row r="42" spans="6:12" ht="12">
      <c r="F42" s="40"/>
      <c r="G42" s="40"/>
      <c r="H42" s="40"/>
      <c r="I42" s="6"/>
      <c r="J42" s="19"/>
      <c r="K42" s="19"/>
      <c r="L42" s="19"/>
    </row>
    <row r="43" spans="1:12" ht="11.25" customHeight="1">
      <c r="A43" s="3" t="s">
        <v>28</v>
      </c>
      <c r="F43" s="6"/>
      <c r="G43" s="6"/>
      <c r="H43" s="6"/>
      <c r="I43" s="6"/>
      <c r="J43" s="19"/>
      <c r="K43" s="19"/>
      <c r="L43" s="19"/>
    </row>
    <row r="44" spans="2:12" ht="12">
      <c r="B44" s="3" t="s">
        <v>56</v>
      </c>
      <c r="F44" s="6">
        <v>100000</v>
      </c>
      <c r="G44" s="6"/>
      <c r="H44" s="6">
        <v>100000</v>
      </c>
      <c r="I44" s="6"/>
      <c r="J44" s="19"/>
      <c r="K44" s="19"/>
      <c r="L44" s="19"/>
    </row>
    <row r="45" spans="2:12" ht="12">
      <c r="B45" s="3" t="s">
        <v>57</v>
      </c>
      <c r="F45" s="6">
        <v>172770</v>
      </c>
      <c r="G45" s="6"/>
      <c r="H45" s="6">
        <v>172770</v>
      </c>
      <c r="I45" s="6"/>
      <c r="J45" s="19"/>
      <c r="K45" s="19"/>
      <c r="L45" s="19"/>
    </row>
    <row r="46" spans="2:12" ht="12">
      <c r="B46" s="3" t="s">
        <v>29</v>
      </c>
      <c r="F46" s="17">
        <v>66209</v>
      </c>
      <c r="G46" s="6"/>
      <c r="H46" s="17">
        <v>65053</v>
      </c>
      <c r="I46" s="6"/>
      <c r="J46" s="19"/>
      <c r="K46" s="19"/>
      <c r="L46" s="19"/>
    </row>
    <row r="47" spans="6:12" ht="12">
      <c r="F47" s="19"/>
      <c r="G47" s="6"/>
      <c r="H47" s="19"/>
      <c r="I47" s="6"/>
      <c r="J47" s="19"/>
      <c r="K47" s="19"/>
      <c r="L47" s="19"/>
    </row>
    <row r="48" spans="2:12" ht="12">
      <c r="B48" s="3" t="s">
        <v>80</v>
      </c>
      <c r="F48" s="6">
        <f>SUM(F44:F46)</f>
        <v>338979</v>
      </c>
      <c r="G48" s="6"/>
      <c r="H48" s="6">
        <f>SUM(H44:H46)</f>
        <v>337823</v>
      </c>
      <c r="I48" s="6"/>
      <c r="J48" s="19"/>
      <c r="K48" s="19"/>
      <c r="L48" s="19"/>
    </row>
    <row r="49" spans="2:12" ht="12">
      <c r="B49" s="3" t="s">
        <v>30</v>
      </c>
      <c r="F49" s="6">
        <v>64423</v>
      </c>
      <c r="G49" s="6"/>
      <c r="H49" s="17">
        <v>63088</v>
      </c>
      <c r="I49" s="6"/>
      <c r="J49" s="19"/>
      <c r="K49" s="19"/>
      <c r="L49" s="19"/>
    </row>
    <row r="50" spans="6:12" ht="12">
      <c r="F50" s="18">
        <f>SUM(F48:F49)</f>
        <v>403402</v>
      </c>
      <c r="G50" s="6"/>
      <c r="H50" s="18">
        <f>SUM(H48:H49)</f>
        <v>400911</v>
      </c>
      <c r="I50" s="6"/>
      <c r="J50" s="19"/>
      <c r="K50" s="19"/>
      <c r="L50" s="19"/>
    </row>
    <row r="51" spans="6:12" ht="12">
      <c r="F51" s="19"/>
      <c r="G51" s="6"/>
      <c r="H51" s="19"/>
      <c r="I51" s="6"/>
      <c r="J51" s="19"/>
      <c r="K51" s="19"/>
      <c r="L51" s="19"/>
    </row>
    <row r="52" spans="2:12" ht="12">
      <c r="B52" s="3" t="s">
        <v>31</v>
      </c>
      <c r="F52" s="4">
        <v>73390</v>
      </c>
      <c r="G52" s="4"/>
      <c r="H52" s="4">
        <v>73390</v>
      </c>
      <c r="I52" s="6"/>
      <c r="J52" s="19"/>
      <c r="K52" s="19"/>
      <c r="L52" s="19"/>
    </row>
    <row r="53" spans="2:12" ht="12">
      <c r="B53" s="3" t="s">
        <v>55</v>
      </c>
      <c r="F53" s="4">
        <v>4624</v>
      </c>
      <c r="G53" s="4"/>
      <c r="H53" s="4">
        <v>2993</v>
      </c>
      <c r="I53" s="6"/>
      <c r="J53" s="19"/>
      <c r="K53" s="19"/>
      <c r="L53" s="19"/>
    </row>
    <row r="54" spans="2:12" ht="12">
      <c r="B54" s="3" t="s">
        <v>32</v>
      </c>
      <c r="F54" s="4">
        <v>560</v>
      </c>
      <c r="G54" s="4"/>
      <c r="H54" s="4">
        <v>342</v>
      </c>
      <c r="I54" s="6"/>
      <c r="J54" s="19"/>
      <c r="K54" s="19"/>
      <c r="L54" s="19"/>
    </row>
    <row r="55" spans="2:12" ht="12">
      <c r="B55" s="3" t="s">
        <v>74</v>
      </c>
      <c r="F55" s="41">
        <v>3333</v>
      </c>
      <c r="G55" s="4"/>
      <c r="H55" s="4">
        <v>4115</v>
      </c>
      <c r="I55" s="6"/>
      <c r="J55" s="19"/>
      <c r="K55" s="19"/>
      <c r="L55" s="19"/>
    </row>
    <row r="56" spans="2:12" ht="12">
      <c r="B56" s="3" t="s">
        <v>33</v>
      </c>
      <c r="F56" s="18">
        <f>SUM(F52:F55)</f>
        <v>81907</v>
      </c>
      <c r="G56" s="6"/>
      <c r="H56" s="18">
        <f>SUM(H52:H55)</f>
        <v>80840</v>
      </c>
      <c r="I56" s="6"/>
      <c r="J56" s="19"/>
      <c r="K56" s="19"/>
      <c r="L56" s="19"/>
    </row>
    <row r="57" spans="6:12" ht="12.75" thickBot="1">
      <c r="F57" s="42">
        <f>F50+F56</f>
        <v>485309</v>
      </c>
      <c r="G57" s="6"/>
      <c r="H57" s="42">
        <f>H50+H56</f>
        <v>481751</v>
      </c>
      <c r="I57" s="20"/>
      <c r="J57" s="19"/>
      <c r="K57" s="19"/>
      <c r="L57" s="19"/>
    </row>
    <row r="58" spans="2:12" ht="3.75" customHeight="1">
      <c r="B58" s="21"/>
      <c r="C58" s="43"/>
      <c r="E58" s="44"/>
      <c r="I58" s="6"/>
      <c r="J58" s="19"/>
      <c r="K58" s="19"/>
      <c r="L58" s="19"/>
    </row>
    <row r="59" spans="5:12" ht="12">
      <c r="E59" s="20"/>
      <c r="F59" s="6"/>
      <c r="G59" s="6"/>
      <c r="H59" s="6"/>
      <c r="I59" s="6"/>
      <c r="J59" s="19"/>
      <c r="K59" s="19"/>
      <c r="L59" s="19"/>
    </row>
    <row r="60" spans="2:12" ht="12">
      <c r="B60" s="3" t="s">
        <v>123</v>
      </c>
      <c r="F60" s="8">
        <f>(F48-F15)/F44</f>
        <v>3.12918</v>
      </c>
      <c r="G60" s="6"/>
      <c r="H60" s="8">
        <f>(H48-H15)/H44</f>
        <v>3.10173</v>
      </c>
      <c r="I60" s="6"/>
      <c r="J60" s="19"/>
      <c r="K60" s="19"/>
      <c r="L60" s="19"/>
    </row>
    <row r="61" spans="6:12" ht="12">
      <c r="F61" s="6"/>
      <c r="G61" s="6"/>
      <c r="H61" s="6"/>
      <c r="I61" s="6"/>
      <c r="J61" s="19"/>
      <c r="K61" s="19"/>
      <c r="L61" s="19"/>
    </row>
    <row r="62" spans="6:12" ht="12">
      <c r="F62" s="6"/>
      <c r="G62" s="6"/>
      <c r="H62" s="6"/>
      <c r="I62" s="6"/>
      <c r="J62" s="19"/>
      <c r="K62" s="19"/>
      <c r="L62" s="19"/>
    </row>
    <row r="63" spans="1:12" ht="12">
      <c r="A63" s="3" t="s">
        <v>133</v>
      </c>
      <c r="F63" s="6"/>
      <c r="G63" s="6"/>
      <c r="H63" s="6"/>
      <c r="I63" s="6"/>
      <c r="J63" s="19"/>
      <c r="K63" s="19"/>
      <c r="L63" s="19"/>
    </row>
    <row r="64" spans="1:12" ht="12">
      <c r="A64" s="3" t="s">
        <v>134</v>
      </c>
      <c r="F64" s="6"/>
      <c r="G64" s="6"/>
      <c r="H64" s="6"/>
      <c r="I64" s="6"/>
      <c r="J64" s="19"/>
      <c r="K64" s="19"/>
      <c r="L64" s="19"/>
    </row>
    <row r="65" spans="6:12" ht="12">
      <c r="F65" s="6"/>
      <c r="G65" s="6"/>
      <c r="H65" s="6"/>
      <c r="I65" s="6"/>
      <c r="J65" s="19"/>
      <c r="K65" s="19"/>
      <c r="L65" s="19"/>
    </row>
    <row r="66" spans="6:12" ht="12">
      <c r="F66" s="6"/>
      <c r="G66" s="6"/>
      <c r="H66" s="6"/>
      <c r="I66" s="6"/>
      <c r="J66" s="19"/>
      <c r="K66" s="19"/>
      <c r="L66" s="19"/>
    </row>
    <row r="67" spans="6:12" ht="12">
      <c r="F67" s="6"/>
      <c r="G67" s="6"/>
      <c r="H67" s="6"/>
      <c r="I67" s="6"/>
      <c r="J67" s="19"/>
      <c r="K67" s="19"/>
      <c r="L67" s="19"/>
    </row>
    <row r="68" spans="10:12" ht="12">
      <c r="J68" s="5"/>
      <c r="K68" s="5"/>
      <c r="L68" s="5"/>
    </row>
    <row r="69" spans="10:12" ht="12">
      <c r="J69" s="5"/>
      <c r="K69" s="5"/>
      <c r="L69" s="5"/>
    </row>
    <row r="70" spans="10:12" ht="12">
      <c r="J70" s="5"/>
      <c r="K70" s="5"/>
      <c r="L70" s="5"/>
    </row>
  </sheetData>
  <mergeCells count="2">
    <mergeCell ref="F8:H8"/>
    <mergeCell ref="J8:L8"/>
  </mergeCells>
  <printOptions/>
  <pageMargins left="0.83" right="0.75" top="0.53" bottom="0.5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41">
      <selection activeCell="A1" sqref="A1:G61"/>
    </sheetView>
  </sheetViews>
  <sheetFormatPr defaultColWidth="9.140625" defaultRowHeight="12.75"/>
  <cols>
    <col min="1" max="1" width="2.421875" style="11" customWidth="1"/>
    <col min="2" max="2" width="5.57421875" style="11" customWidth="1"/>
    <col min="3" max="3" width="47.421875" style="11" customWidth="1"/>
    <col min="4" max="4" width="7.140625" style="11" customWidth="1"/>
    <col min="5" max="5" width="11.8515625" style="11" bestFit="1" customWidth="1"/>
    <col min="6" max="6" width="2.421875" style="11" customWidth="1"/>
    <col min="7" max="7" width="11.140625" style="11" bestFit="1" customWidth="1"/>
    <col min="8" max="16384" width="9.140625" style="11" customWidth="1"/>
  </cols>
  <sheetData>
    <row r="1" ht="11.25">
      <c r="A1" s="45" t="s">
        <v>79</v>
      </c>
    </row>
    <row r="2" ht="11.25">
      <c r="A2" s="45" t="s">
        <v>34</v>
      </c>
    </row>
    <row r="3" ht="11.25">
      <c r="A3" s="45" t="s">
        <v>124</v>
      </c>
    </row>
    <row r="4" ht="11.25">
      <c r="A4" s="11" t="s">
        <v>1</v>
      </c>
    </row>
    <row r="5" ht="6" customHeight="1"/>
    <row r="6" spans="5:7" ht="11.25">
      <c r="E6" s="100">
        <v>38260</v>
      </c>
      <c r="F6" s="101"/>
      <c r="G6" s="100">
        <v>37894</v>
      </c>
    </row>
    <row r="7" spans="5:7" ht="11.25">
      <c r="E7" s="46" t="s">
        <v>85</v>
      </c>
      <c r="G7" s="46" t="s">
        <v>85</v>
      </c>
    </row>
    <row r="8" ht="4.5" customHeight="1">
      <c r="G8" s="47"/>
    </row>
    <row r="9" spans="1:7" ht="11.25">
      <c r="A9" s="11" t="s">
        <v>87</v>
      </c>
      <c r="D9" s="48"/>
      <c r="E9" s="49">
        <v>8333</v>
      </c>
      <c r="F9" s="50"/>
      <c r="G9" s="51">
        <v>8150</v>
      </c>
    </row>
    <row r="10" spans="4:7" ht="11.25">
      <c r="D10" s="48"/>
      <c r="E10" s="49"/>
      <c r="F10" s="50"/>
      <c r="G10" s="51"/>
    </row>
    <row r="11" spans="1:7" ht="11.25">
      <c r="A11" s="11" t="s">
        <v>88</v>
      </c>
      <c r="D11" s="48"/>
      <c r="E11" s="49"/>
      <c r="F11" s="50"/>
      <c r="G11" s="51"/>
    </row>
    <row r="12" spans="1:7" ht="11.25">
      <c r="A12" s="11" t="s">
        <v>89</v>
      </c>
      <c r="D12" s="48"/>
      <c r="E12" s="49">
        <v>4500</v>
      </c>
      <c r="F12" s="50"/>
      <c r="G12" s="51">
        <v>3999</v>
      </c>
    </row>
    <row r="13" spans="1:7" ht="11.25">
      <c r="A13" s="11" t="s">
        <v>90</v>
      </c>
      <c r="D13" s="48"/>
      <c r="E13" s="51">
        <v>10920</v>
      </c>
      <c r="F13" s="50"/>
      <c r="G13" s="51">
        <v>7867</v>
      </c>
    </row>
    <row r="14" spans="4:7" ht="3.75" customHeight="1">
      <c r="D14" s="48"/>
      <c r="E14" s="52"/>
      <c r="F14" s="50"/>
      <c r="G14" s="52"/>
    </row>
    <row r="15" spans="1:7" ht="11.25" customHeight="1">
      <c r="A15" s="11" t="s">
        <v>91</v>
      </c>
      <c r="D15" s="48"/>
      <c r="E15" s="51">
        <f>SUM(E9:E13)</f>
        <v>23753</v>
      </c>
      <c r="F15" s="50"/>
      <c r="G15" s="53">
        <f>SUM(G9:G13)</f>
        <v>20016</v>
      </c>
    </row>
    <row r="16" spans="4:7" ht="11.25">
      <c r="D16" s="48"/>
      <c r="E16" s="51"/>
      <c r="F16" s="50"/>
      <c r="G16" s="51"/>
    </row>
    <row r="17" spans="1:7" ht="11.25">
      <c r="A17" s="11" t="s">
        <v>92</v>
      </c>
      <c r="D17" s="48"/>
      <c r="E17" s="51"/>
      <c r="F17" s="50"/>
      <c r="G17" s="51"/>
    </row>
    <row r="18" spans="1:7" ht="11.25">
      <c r="A18" s="11" t="s">
        <v>126</v>
      </c>
      <c r="E18" s="51">
        <v>3622</v>
      </c>
      <c r="F18" s="50"/>
      <c r="G18" s="51">
        <v>-19905</v>
      </c>
    </row>
    <row r="19" spans="1:7" ht="11.25">
      <c r="A19" s="11" t="s">
        <v>127</v>
      </c>
      <c r="E19" s="52">
        <v>-16818</v>
      </c>
      <c r="F19" s="50"/>
      <c r="G19" s="52">
        <v>8988</v>
      </c>
    </row>
    <row r="20" spans="1:7" ht="11.25">
      <c r="A20" s="11" t="s">
        <v>129</v>
      </c>
      <c r="D20" s="48"/>
      <c r="E20" s="51">
        <f>SUM(E15:E19)</f>
        <v>10557</v>
      </c>
      <c r="F20" s="50"/>
      <c r="G20" s="53">
        <f>SUM(G15:G19)</f>
        <v>9099</v>
      </c>
    </row>
    <row r="21" spans="4:7" ht="11.25">
      <c r="D21" s="48"/>
      <c r="E21" s="51"/>
      <c r="F21" s="50"/>
      <c r="G21" s="51"/>
    </row>
    <row r="22" spans="1:7" ht="11.25">
      <c r="A22" s="11" t="s">
        <v>93</v>
      </c>
      <c r="D22" s="48"/>
      <c r="E22" s="51">
        <v>-5034</v>
      </c>
      <c r="F22" s="50"/>
      <c r="G22" s="51">
        <f>-4565-136-1102</f>
        <v>-5803</v>
      </c>
    </row>
    <row r="23" spans="4:7" ht="11.25">
      <c r="D23" s="48"/>
      <c r="E23" s="51"/>
      <c r="F23" s="50"/>
      <c r="G23" s="51"/>
    </row>
    <row r="24" spans="1:7" ht="11.25">
      <c r="A24" s="11" t="s">
        <v>132</v>
      </c>
      <c r="E24" s="54">
        <f>SUM(E20:E22)</f>
        <v>5523</v>
      </c>
      <c r="F24" s="50"/>
      <c r="G24" s="55">
        <f>SUM(G20:G22)</f>
        <v>3296</v>
      </c>
    </row>
    <row r="25" spans="5:7" ht="11.25">
      <c r="E25" s="51"/>
      <c r="F25" s="50"/>
      <c r="G25" s="51"/>
    </row>
    <row r="26" spans="1:7" ht="11.25">
      <c r="A26" s="11" t="s">
        <v>94</v>
      </c>
      <c r="D26" s="48"/>
      <c r="E26" s="51"/>
      <c r="F26" s="50"/>
      <c r="G26" s="51"/>
    </row>
    <row r="27" spans="2:7" ht="11.25">
      <c r="B27" s="11" t="s">
        <v>95</v>
      </c>
      <c r="D27" s="48"/>
      <c r="E27" s="51">
        <v>0</v>
      </c>
      <c r="F27" s="50"/>
      <c r="G27" s="51">
        <v>27394</v>
      </c>
    </row>
    <row r="28" spans="2:7" ht="11.25">
      <c r="B28" s="11" t="s">
        <v>125</v>
      </c>
      <c r="D28" s="48"/>
      <c r="E28" s="51">
        <v>0</v>
      </c>
      <c r="F28" s="50"/>
      <c r="G28" s="51">
        <v>5</v>
      </c>
    </row>
    <row r="29" spans="2:7" ht="11.25">
      <c r="B29" s="11" t="s">
        <v>96</v>
      </c>
      <c r="D29" s="48"/>
      <c r="E29" s="51">
        <v>27</v>
      </c>
      <c r="F29" s="50"/>
      <c r="G29" s="51">
        <v>67</v>
      </c>
    </row>
    <row r="30" spans="2:7" ht="11.25">
      <c r="B30" s="11" t="s">
        <v>97</v>
      </c>
      <c r="D30" s="48"/>
      <c r="E30" s="51">
        <v>1110</v>
      </c>
      <c r="F30" s="50"/>
      <c r="G30" s="51">
        <v>585</v>
      </c>
    </row>
    <row r="31" spans="2:7" ht="11.25">
      <c r="B31" s="11" t="s">
        <v>98</v>
      </c>
      <c r="D31" s="48"/>
      <c r="E31" s="51">
        <v>-1101</v>
      </c>
      <c r="F31" s="50"/>
      <c r="G31" s="51">
        <v>-1457</v>
      </c>
    </row>
    <row r="32" spans="2:7" ht="11.25">
      <c r="B32" s="11" t="s">
        <v>99</v>
      </c>
      <c r="D32" s="48"/>
      <c r="E32" s="51">
        <v>532</v>
      </c>
      <c r="F32" s="50"/>
      <c r="G32" s="51">
        <v>3082</v>
      </c>
    </row>
    <row r="33" spans="1:7" ht="11.25">
      <c r="A33" s="11" t="s">
        <v>131</v>
      </c>
      <c r="D33" s="48"/>
      <c r="E33" s="54">
        <f>SUM(E27:E32)</f>
        <v>568</v>
      </c>
      <c r="F33" s="50"/>
      <c r="G33" s="55">
        <f>SUM(G26:G32)</f>
        <v>29676</v>
      </c>
    </row>
    <row r="34" spans="4:7" ht="11.25">
      <c r="D34" s="48"/>
      <c r="E34" s="51"/>
      <c r="F34" s="50"/>
      <c r="G34" s="51"/>
    </row>
    <row r="35" spans="1:7" ht="11.25">
      <c r="A35" s="11" t="s">
        <v>100</v>
      </c>
      <c r="D35" s="48"/>
      <c r="E35" s="51"/>
      <c r="F35" s="50"/>
      <c r="G35" s="51"/>
    </row>
    <row r="36" spans="2:7" ht="11.25">
      <c r="B36" s="11" t="s">
        <v>101</v>
      </c>
      <c r="D36" s="48"/>
      <c r="E36" s="51">
        <v>-1168</v>
      </c>
      <c r="F36" s="50"/>
      <c r="G36" s="51">
        <v>-1548</v>
      </c>
    </row>
    <row r="37" spans="2:7" ht="11.25">
      <c r="B37" s="11" t="s">
        <v>128</v>
      </c>
      <c r="E37" s="94">
        <v>-1440</v>
      </c>
      <c r="G37" s="94">
        <v>-1008</v>
      </c>
    </row>
    <row r="38" spans="2:7" ht="11.25">
      <c r="B38" s="11" t="s">
        <v>102</v>
      </c>
      <c r="D38" s="48"/>
      <c r="E38" s="51">
        <v>-2000</v>
      </c>
      <c r="F38" s="50"/>
      <c r="G38" s="51">
        <v>-9656</v>
      </c>
    </row>
    <row r="39" spans="2:7" ht="11.25">
      <c r="B39" s="11" t="s">
        <v>103</v>
      </c>
      <c r="D39" s="48"/>
      <c r="E39" s="51">
        <v>-585</v>
      </c>
      <c r="F39" s="50"/>
      <c r="G39" s="51">
        <f>2122-150-930-179</f>
        <v>863</v>
      </c>
    </row>
    <row r="40" spans="1:7" ht="11.25">
      <c r="A40" s="11" t="s">
        <v>130</v>
      </c>
      <c r="D40" s="48"/>
      <c r="E40" s="54">
        <f>SUM(E36:E39)</f>
        <v>-5193</v>
      </c>
      <c r="F40" s="50"/>
      <c r="G40" s="54">
        <f>SUM(G36:G39)</f>
        <v>-11349</v>
      </c>
    </row>
    <row r="41" spans="4:7" ht="11.25">
      <c r="D41" s="48"/>
      <c r="E41" s="49"/>
      <c r="F41" s="50"/>
      <c r="G41" s="51"/>
    </row>
    <row r="42" spans="1:7" ht="11.25">
      <c r="A42" s="11" t="s">
        <v>35</v>
      </c>
      <c r="D42" s="48"/>
      <c r="E42" s="49">
        <f>E24+E33+E40</f>
        <v>898</v>
      </c>
      <c r="F42" s="50"/>
      <c r="G42" s="50">
        <f>G24+G33+G40</f>
        <v>21623</v>
      </c>
    </row>
    <row r="43" spans="4:7" ht="11.25">
      <c r="D43" s="48"/>
      <c r="E43" s="49"/>
      <c r="F43" s="50"/>
      <c r="G43" s="51"/>
    </row>
    <row r="44" spans="1:7" ht="11.25">
      <c r="A44" s="11" t="s">
        <v>104</v>
      </c>
      <c r="D44" s="48"/>
      <c r="E44" s="49">
        <v>31599</v>
      </c>
      <c r="F44" s="50"/>
      <c r="G44" s="51">
        <v>2320</v>
      </c>
    </row>
    <row r="45" spans="1:7" ht="11.25">
      <c r="A45" s="45"/>
      <c r="D45" s="48"/>
      <c r="E45" s="49"/>
      <c r="F45" s="50"/>
      <c r="G45" s="51"/>
    </row>
    <row r="46" spans="1:7" ht="12" thickBot="1">
      <c r="A46" s="11" t="s">
        <v>36</v>
      </c>
      <c r="D46" s="48"/>
      <c r="E46" s="56">
        <f>SUM(E42:E44)</f>
        <v>32497</v>
      </c>
      <c r="F46" s="50"/>
      <c r="G46" s="57">
        <f>SUM(G42:G44)</f>
        <v>23943</v>
      </c>
    </row>
    <row r="47" spans="3:7" ht="6" customHeight="1" thickTop="1">
      <c r="C47" s="45"/>
      <c r="D47" s="58"/>
      <c r="E47" s="49"/>
      <c r="F47" s="50"/>
      <c r="G47" s="51"/>
    </row>
    <row r="48" spans="1:7" ht="11.25">
      <c r="A48" s="11" t="s">
        <v>37</v>
      </c>
      <c r="C48" s="58"/>
      <c r="D48" s="58"/>
      <c r="E48" s="49"/>
      <c r="F48" s="50"/>
      <c r="G48" s="51"/>
    </row>
    <row r="49" spans="2:7" ht="11.25">
      <c r="B49" s="11" t="s">
        <v>38</v>
      </c>
      <c r="C49" s="58"/>
      <c r="D49" s="59"/>
      <c r="E49" s="49">
        <v>41541</v>
      </c>
      <c r="F49" s="50"/>
      <c r="G49" s="50">
        <v>33829</v>
      </c>
    </row>
    <row r="50" spans="2:7" ht="11.25">
      <c r="B50" s="11" t="s">
        <v>72</v>
      </c>
      <c r="C50" s="58"/>
      <c r="D50" s="59"/>
      <c r="E50" s="52">
        <v>-7564</v>
      </c>
      <c r="F50" s="50"/>
      <c r="G50" s="60">
        <v>-6234</v>
      </c>
    </row>
    <row r="51" spans="3:7" ht="11.25">
      <c r="C51" s="58"/>
      <c r="D51" s="58"/>
      <c r="E51" s="51">
        <f>SUM(E49:E50)</f>
        <v>33977</v>
      </c>
      <c r="F51" s="50"/>
      <c r="G51" s="53">
        <f>SUM(G49:G50)</f>
        <v>27595</v>
      </c>
    </row>
    <row r="52" spans="2:7" ht="11.25">
      <c r="B52" s="11" t="s">
        <v>39</v>
      </c>
      <c r="C52" s="61"/>
      <c r="D52" s="58"/>
      <c r="E52" s="49"/>
      <c r="F52" s="50"/>
      <c r="G52" s="50"/>
    </row>
    <row r="53" spans="2:7" ht="11.25">
      <c r="B53" s="11" t="s">
        <v>40</v>
      </c>
      <c r="C53" s="58"/>
      <c r="D53" s="58"/>
      <c r="E53" s="51">
        <v>-1480</v>
      </c>
      <c r="F53" s="50"/>
      <c r="G53" s="53">
        <v>-3652</v>
      </c>
    </row>
    <row r="54" spans="3:7" ht="12" thickBot="1">
      <c r="C54" s="58"/>
      <c r="D54" s="62"/>
      <c r="E54" s="56">
        <f>SUM(E51:E53)</f>
        <v>32497</v>
      </c>
      <c r="F54" s="50"/>
      <c r="G54" s="57">
        <f>SUM(G51:G53)</f>
        <v>23943</v>
      </c>
    </row>
    <row r="55" spans="3:7" ht="12" thickTop="1">
      <c r="C55" s="58"/>
      <c r="D55" s="62"/>
      <c r="E55" s="63"/>
      <c r="G55" s="59"/>
    </row>
    <row r="56" spans="3:7" ht="11.25">
      <c r="C56" s="58"/>
      <c r="D56" s="62"/>
      <c r="E56" s="95"/>
      <c r="G56" s="95"/>
    </row>
    <row r="57" spans="3:7" ht="11.25">
      <c r="C57" s="58"/>
      <c r="D57" s="62"/>
      <c r="E57" s="63"/>
      <c r="G57" s="53"/>
    </row>
    <row r="58" spans="1:7" ht="11.25">
      <c r="A58" s="64"/>
      <c r="C58" s="58"/>
      <c r="D58" s="62"/>
      <c r="E58" s="65"/>
      <c r="G58" s="53"/>
    </row>
    <row r="59" spans="3:7" ht="11.25">
      <c r="C59" s="58"/>
      <c r="D59" s="62"/>
      <c r="E59" s="65"/>
      <c r="G59" s="53"/>
    </row>
    <row r="60" spans="1:7" ht="11.25">
      <c r="A60" s="11" t="s">
        <v>41</v>
      </c>
      <c r="C60" s="58"/>
      <c r="D60" s="62"/>
      <c r="E60" s="65"/>
      <c r="G60" s="53"/>
    </row>
    <row r="61" spans="1:7" ht="11.25">
      <c r="A61" s="11" t="s">
        <v>44</v>
      </c>
      <c r="C61" s="58"/>
      <c r="D61" s="62"/>
      <c r="E61" s="65"/>
      <c r="G61" s="53"/>
    </row>
    <row r="62" spans="3:7" ht="11.25">
      <c r="C62" s="58"/>
      <c r="D62" s="62"/>
      <c r="E62" s="65"/>
      <c r="G62" s="53"/>
    </row>
    <row r="63" spans="5:7" ht="11.25">
      <c r="E63" s="65"/>
      <c r="G63" s="53"/>
    </row>
    <row r="64" spans="5:7" ht="11.25">
      <c r="E64" s="65"/>
      <c r="G64" s="53"/>
    </row>
    <row r="65" spans="5:7" ht="11.25">
      <c r="E65" s="65"/>
      <c r="G65" s="53"/>
    </row>
    <row r="66" spans="5:7" ht="11.25">
      <c r="E66" s="65"/>
      <c r="G66" s="53"/>
    </row>
    <row r="67" spans="5:7" ht="11.25">
      <c r="E67" s="65"/>
      <c r="G67" s="53"/>
    </row>
    <row r="68" spans="5:7" ht="11.25">
      <c r="E68" s="65"/>
      <c r="G68" s="53"/>
    </row>
    <row r="69" spans="5:7" ht="11.25">
      <c r="E69" s="65"/>
      <c r="G69" s="53"/>
    </row>
    <row r="70" spans="5:7" ht="11.25">
      <c r="E70" s="65"/>
      <c r="G70" s="53"/>
    </row>
    <row r="71" spans="5:7" ht="11.25">
      <c r="E71" s="65"/>
      <c r="G71" s="53"/>
    </row>
    <row r="72" spans="5:7" ht="11.25">
      <c r="E72" s="65"/>
      <c r="G72" s="53"/>
    </row>
    <row r="73" spans="5:7" ht="11.25">
      <c r="E73" s="65"/>
      <c r="G73" s="53"/>
    </row>
    <row r="74" spans="5:7" ht="11.25">
      <c r="E74" s="65"/>
      <c r="G74" s="53"/>
    </row>
    <row r="75" spans="5:7" ht="11.25">
      <c r="E75" s="65"/>
      <c r="G75" s="53"/>
    </row>
    <row r="76" spans="5:7" ht="11.25">
      <c r="E76" s="65"/>
      <c r="G76" s="53"/>
    </row>
    <row r="77" spans="5:7" ht="11.25">
      <c r="E77" s="65"/>
      <c r="G77" s="53"/>
    </row>
    <row r="78" spans="5:7" ht="11.25">
      <c r="E78" s="65"/>
      <c r="G78" s="53"/>
    </row>
    <row r="79" spans="5:7" ht="11.25">
      <c r="E79" s="65"/>
      <c r="G79" s="53"/>
    </row>
    <row r="80" spans="5:7" ht="11.25">
      <c r="E80" s="65"/>
      <c r="G80" s="53"/>
    </row>
    <row r="81" spans="5:7" ht="11.25">
      <c r="E81" s="65"/>
      <c r="G81" s="53"/>
    </row>
    <row r="82" spans="5:7" ht="11.25">
      <c r="E82" s="65"/>
      <c r="G82" s="53"/>
    </row>
    <row r="83" ht="11.25">
      <c r="G83" s="53"/>
    </row>
    <row r="84" ht="11.25">
      <c r="G84" s="53"/>
    </row>
    <row r="85" ht="11.25">
      <c r="G85" s="53"/>
    </row>
    <row r="86" ht="11.25">
      <c r="G86" s="53"/>
    </row>
    <row r="87" ht="11.25">
      <c r="G87" s="53"/>
    </row>
    <row r="88" ht="11.25">
      <c r="G88" s="53"/>
    </row>
    <row r="89" ht="11.25">
      <c r="G89" s="53"/>
    </row>
    <row r="90" ht="11.25">
      <c r="G90" s="53"/>
    </row>
    <row r="91" ht="11.25">
      <c r="G91" s="53"/>
    </row>
    <row r="92" ht="11.25">
      <c r="G92" s="53"/>
    </row>
    <row r="93" ht="11.25">
      <c r="G93" s="53"/>
    </row>
    <row r="94" ht="11.25">
      <c r="G94" s="53"/>
    </row>
    <row r="95" ht="11.25">
      <c r="G95" s="53"/>
    </row>
    <row r="96" ht="11.25">
      <c r="G96" s="53"/>
    </row>
    <row r="97" ht="11.25">
      <c r="G97" s="53"/>
    </row>
    <row r="98" ht="11.25">
      <c r="G98" s="53"/>
    </row>
    <row r="99" ht="11.25">
      <c r="G99" s="53"/>
    </row>
    <row r="100" ht="11.25">
      <c r="G100" s="53"/>
    </row>
    <row r="101" ht="11.25">
      <c r="G101" s="53"/>
    </row>
  </sheetData>
  <printOptions/>
  <pageMargins left="0.75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2004-11-30T08:23:54Z</cp:lastPrinted>
  <dcterms:created xsi:type="dcterms:W3CDTF">2003-01-06T08:36:28Z</dcterms:created>
  <dcterms:modified xsi:type="dcterms:W3CDTF">2004-11-30T08:23:55Z</dcterms:modified>
  <cp:category/>
  <cp:version/>
  <cp:contentType/>
  <cp:contentStatus/>
</cp:coreProperties>
</file>